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 activeTab="1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7" l="1"/>
  <c r="F5" i="7"/>
  <c r="J5" i="7"/>
  <c r="O5" i="7"/>
  <c r="E9" i="7"/>
  <c r="F9" i="7"/>
  <c r="J9" i="7"/>
  <c r="O9" i="7"/>
  <c r="O75" i="7"/>
  <c r="O76" i="7"/>
  <c r="O77" i="7"/>
  <c r="O78" i="7"/>
  <c r="O79" i="7"/>
  <c r="O80" i="7"/>
  <c r="O81" i="7"/>
  <c r="O82" i="7"/>
  <c r="O83" i="7"/>
  <c r="O84" i="7"/>
  <c r="O85" i="7"/>
  <c r="J82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E75" i="7"/>
  <c r="J75" i="7" s="1"/>
  <c r="E76" i="7"/>
  <c r="J76" i="7" s="1"/>
  <c r="E77" i="7"/>
  <c r="J77" i="7" s="1"/>
  <c r="E78" i="7"/>
  <c r="J78" i="7" s="1"/>
  <c r="E79" i="7"/>
  <c r="J79" i="7" s="1"/>
  <c r="E80" i="7"/>
  <c r="J80" i="7" s="1"/>
  <c r="E81" i="7"/>
  <c r="J81" i="7" s="1"/>
  <c r="E82" i="7"/>
  <c r="E83" i="7"/>
  <c r="J83" i="7" s="1"/>
  <c r="E84" i="7"/>
  <c r="J84" i="7" s="1"/>
  <c r="E85" i="7"/>
  <c r="J85" i="7" s="1"/>
  <c r="N91" i="7"/>
  <c r="B87" i="7"/>
  <c r="O86" i="7"/>
  <c r="F86" i="7"/>
  <c r="E86" i="7"/>
  <c r="J86" i="7" s="1"/>
  <c r="O74" i="7"/>
  <c r="E74" i="7"/>
  <c r="J74" i="7" s="1"/>
  <c r="O73" i="7"/>
  <c r="E73" i="7"/>
  <c r="J73" i="7" s="1"/>
  <c r="O72" i="7"/>
  <c r="E72" i="7"/>
  <c r="J72" i="7" s="1"/>
  <c r="O71" i="7"/>
  <c r="F71" i="7"/>
  <c r="E71" i="7"/>
  <c r="J71" i="7" s="1"/>
  <c r="O70" i="7"/>
  <c r="F70" i="7"/>
  <c r="E70" i="7"/>
  <c r="J70" i="7" s="1"/>
  <c r="O69" i="7"/>
  <c r="F69" i="7"/>
  <c r="E69" i="7"/>
  <c r="J69" i="7" s="1"/>
  <c r="O68" i="7"/>
  <c r="F68" i="7"/>
  <c r="E68" i="7"/>
  <c r="J68" i="7" s="1"/>
  <c r="O67" i="7"/>
  <c r="F67" i="7"/>
  <c r="E67" i="7"/>
  <c r="J67" i="7" s="1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6" i="7"/>
  <c r="F16" i="7"/>
  <c r="E16" i="7"/>
  <c r="J16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10" i="7"/>
  <c r="F10" i="7"/>
  <c r="E10" i="7"/>
  <c r="J10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G91" i="3"/>
  <c r="G94" i="3" s="1"/>
  <c r="G88" i="3"/>
  <c r="G89" i="3"/>
  <c r="G93" i="3"/>
  <c r="B80" i="3"/>
  <c r="E87" i="7" l="1"/>
  <c r="E88" i="7"/>
  <c r="I9" i="7" l="1"/>
  <c r="I5" i="7"/>
  <c r="I76" i="7"/>
  <c r="I80" i="7"/>
  <c r="I84" i="7"/>
  <c r="I77" i="7"/>
  <c r="I81" i="7"/>
  <c r="I85" i="7"/>
  <c r="I78" i="7"/>
  <c r="I82" i="7"/>
  <c r="I79" i="7"/>
  <c r="I83" i="7"/>
  <c r="L91" i="7"/>
  <c r="I74" i="7"/>
  <c r="I70" i="7"/>
  <c r="I66" i="7"/>
  <c r="I62" i="7"/>
  <c r="I58" i="7"/>
  <c r="I54" i="7"/>
  <c r="I50" i="7"/>
  <c r="I46" i="7"/>
  <c r="I42" i="7"/>
  <c r="I38" i="7"/>
  <c r="I34" i="7"/>
  <c r="I30" i="7"/>
  <c r="I26" i="7"/>
  <c r="I22" i="7"/>
  <c r="I18" i="7"/>
  <c r="I14" i="7"/>
  <c r="I10" i="7"/>
  <c r="I6" i="7"/>
  <c r="I2" i="7"/>
  <c r="I11" i="7"/>
  <c r="I86" i="7"/>
  <c r="I75" i="7"/>
  <c r="I71" i="7"/>
  <c r="I67" i="7"/>
  <c r="I63" i="7"/>
  <c r="I59" i="7"/>
  <c r="I55" i="7"/>
  <c r="I51" i="7"/>
  <c r="I47" i="7"/>
  <c r="I43" i="7"/>
  <c r="I39" i="7"/>
  <c r="I35" i="7"/>
  <c r="I31" i="7"/>
  <c r="I27" i="7"/>
  <c r="I23" i="7"/>
  <c r="I19" i="7"/>
  <c r="I15" i="7"/>
  <c r="G92" i="7"/>
  <c r="I72" i="7"/>
  <c r="I68" i="7"/>
  <c r="I64" i="7"/>
  <c r="I60" i="7"/>
  <c r="I56" i="7"/>
  <c r="I52" i="7"/>
  <c r="I48" i="7"/>
  <c r="I44" i="7"/>
  <c r="I40" i="7"/>
  <c r="I36" i="7"/>
  <c r="I32" i="7"/>
  <c r="I28" i="7"/>
  <c r="I24" i="7"/>
  <c r="I8" i="7"/>
  <c r="I4" i="7"/>
  <c r="I16" i="7"/>
  <c r="I13" i="7"/>
  <c r="I12" i="7"/>
  <c r="I3" i="7"/>
  <c r="I21" i="7"/>
  <c r="I73" i="7"/>
  <c r="I69" i="7"/>
  <c r="I65" i="7"/>
  <c r="I61" i="7"/>
  <c r="I57" i="7"/>
  <c r="I53" i="7"/>
  <c r="I49" i="7"/>
  <c r="I45" i="7"/>
  <c r="I41" i="7"/>
  <c r="I37" i="7"/>
  <c r="I33" i="7"/>
  <c r="I29" i="7"/>
  <c r="I25" i="7"/>
  <c r="G91" i="7"/>
  <c r="I20" i="7"/>
  <c r="I17" i="7"/>
  <c r="I7" i="7"/>
  <c r="G95" i="7"/>
  <c r="G98" i="7"/>
  <c r="G102" i="7" s="1"/>
  <c r="J91" i="7"/>
  <c r="K91" i="7" s="1"/>
  <c r="G96" i="7"/>
  <c r="G9" i="7" l="1"/>
  <c r="G5" i="7"/>
  <c r="H9" i="7"/>
  <c r="H5" i="7"/>
  <c r="H77" i="7"/>
  <c r="H81" i="7"/>
  <c r="H85" i="7"/>
  <c r="H78" i="7"/>
  <c r="H82" i="7"/>
  <c r="H75" i="7"/>
  <c r="H79" i="7"/>
  <c r="H83" i="7"/>
  <c r="H76" i="7"/>
  <c r="H80" i="7"/>
  <c r="H84" i="7"/>
  <c r="G77" i="7"/>
  <c r="G81" i="7"/>
  <c r="G85" i="7"/>
  <c r="G74" i="7"/>
  <c r="G78" i="7"/>
  <c r="G82" i="7"/>
  <c r="G75" i="7"/>
  <c r="G79" i="7"/>
  <c r="G83" i="7"/>
  <c r="G76" i="7"/>
  <c r="G80" i="7"/>
  <c r="G84" i="7"/>
  <c r="G106" i="7"/>
  <c r="H73" i="7"/>
  <c r="H69" i="7"/>
  <c r="H65" i="7"/>
  <c r="H61" i="7"/>
  <c r="H57" i="7"/>
  <c r="H53" i="7"/>
  <c r="H49" i="7"/>
  <c r="H45" i="7"/>
  <c r="H41" i="7"/>
  <c r="H37" i="7"/>
  <c r="H33" i="7"/>
  <c r="H29" i="7"/>
  <c r="H25" i="7"/>
  <c r="H21" i="7"/>
  <c r="H17" i="7"/>
  <c r="H13" i="7"/>
  <c r="H74" i="7"/>
  <c r="H70" i="7"/>
  <c r="H66" i="7"/>
  <c r="H62" i="7"/>
  <c r="H58" i="7"/>
  <c r="H54" i="7"/>
  <c r="H50" i="7"/>
  <c r="H46" i="7"/>
  <c r="H42" i="7"/>
  <c r="H38" i="7"/>
  <c r="H34" i="7"/>
  <c r="H30" i="7"/>
  <c r="H26" i="7"/>
  <c r="H22" i="7"/>
  <c r="H18" i="7"/>
  <c r="H14" i="7"/>
  <c r="H86" i="7"/>
  <c r="H71" i="7"/>
  <c r="H67" i="7"/>
  <c r="H63" i="7"/>
  <c r="H59" i="7"/>
  <c r="H55" i="7"/>
  <c r="H51" i="7"/>
  <c r="H47" i="7"/>
  <c r="H43" i="7"/>
  <c r="H39" i="7"/>
  <c r="H35" i="7"/>
  <c r="H31" i="7"/>
  <c r="H27" i="7"/>
  <c r="H23" i="7"/>
  <c r="H8" i="7"/>
  <c r="H20" i="7"/>
  <c r="H15" i="7"/>
  <c r="H7" i="7"/>
  <c r="H19" i="7"/>
  <c r="H16" i="7"/>
  <c r="H11" i="7"/>
  <c r="H3" i="7"/>
  <c r="H72" i="7"/>
  <c r="H68" i="7"/>
  <c r="H64" i="7"/>
  <c r="H60" i="7"/>
  <c r="H56" i="7"/>
  <c r="H52" i="7"/>
  <c r="H48" i="7"/>
  <c r="H44" i="7"/>
  <c r="H40" i="7"/>
  <c r="H36" i="7"/>
  <c r="H32" i="7"/>
  <c r="H28" i="7"/>
  <c r="H24" i="7"/>
  <c r="G107" i="7"/>
  <c r="H10" i="7"/>
  <c r="H6" i="7"/>
  <c r="H2" i="7"/>
  <c r="H4" i="7"/>
  <c r="H12" i="7"/>
  <c r="G101" i="7"/>
  <c r="G72" i="7"/>
  <c r="G68" i="7"/>
  <c r="G64" i="7"/>
  <c r="G60" i="7"/>
  <c r="G56" i="7"/>
  <c r="G52" i="7"/>
  <c r="G48" i="7"/>
  <c r="G44" i="7"/>
  <c r="G40" i="7"/>
  <c r="G36" i="7"/>
  <c r="G32" i="7"/>
  <c r="G28" i="7"/>
  <c r="G24" i="7"/>
  <c r="G20" i="7"/>
  <c r="G16" i="7"/>
  <c r="G12" i="7"/>
  <c r="G8" i="7"/>
  <c r="G4" i="7"/>
  <c r="G13" i="7"/>
  <c r="G105" i="7"/>
  <c r="P94" i="7"/>
  <c r="G73" i="7"/>
  <c r="G69" i="7"/>
  <c r="G65" i="7"/>
  <c r="G61" i="7"/>
  <c r="G57" i="7"/>
  <c r="G53" i="7"/>
  <c r="G49" i="7"/>
  <c r="G45" i="7"/>
  <c r="G41" i="7"/>
  <c r="G37" i="7"/>
  <c r="G33" i="7"/>
  <c r="G29" i="7"/>
  <c r="G25" i="7"/>
  <c r="G21" i="7"/>
  <c r="G17" i="7"/>
  <c r="G104" i="7"/>
  <c r="G70" i="7"/>
  <c r="G66" i="7"/>
  <c r="G62" i="7"/>
  <c r="G58" i="7"/>
  <c r="G54" i="7"/>
  <c r="G50" i="7"/>
  <c r="G46" i="7"/>
  <c r="G42" i="7"/>
  <c r="G38" i="7"/>
  <c r="G34" i="7"/>
  <c r="G30" i="7"/>
  <c r="G26" i="7"/>
  <c r="G6" i="7"/>
  <c r="G2" i="7"/>
  <c r="G86" i="7"/>
  <c r="G71" i="7"/>
  <c r="G67" i="7"/>
  <c r="G63" i="7"/>
  <c r="G59" i="7"/>
  <c r="G55" i="7"/>
  <c r="G51" i="7"/>
  <c r="G47" i="7"/>
  <c r="G43" i="7"/>
  <c r="G39" i="7"/>
  <c r="G35" i="7"/>
  <c r="G31" i="7"/>
  <c r="G27" i="7"/>
  <c r="G23" i="7"/>
  <c r="G19" i="7"/>
  <c r="G15" i="7"/>
  <c r="G11" i="7"/>
  <c r="G7" i="7"/>
  <c r="G3" i="7"/>
  <c r="G22" i="7"/>
  <c r="G18" i="7"/>
  <c r="G14" i="7"/>
  <c r="G10" i="7"/>
  <c r="G100" i="7"/>
  <c r="O68" i="3"/>
  <c r="O69" i="3"/>
  <c r="O70" i="3"/>
  <c r="O71" i="3"/>
  <c r="O72" i="3"/>
  <c r="O73" i="3"/>
  <c r="O74" i="3"/>
  <c r="O75" i="3"/>
  <c r="O76" i="3"/>
  <c r="O77" i="3"/>
  <c r="O78" i="3"/>
  <c r="F70" i="3"/>
  <c r="F71" i="3"/>
  <c r="F72" i="3"/>
  <c r="F73" i="3"/>
  <c r="F74" i="3"/>
  <c r="E69" i="3"/>
  <c r="J69" i="3" s="1"/>
  <c r="E70" i="3"/>
  <c r="J70" i="3" s="1"/>
  <c r="E71" i="3"/>
  <c r="J71" i="3" s="1"/>
  <c r="E72" i="3"/>
  <c r="J72" i="3" s="1"/>
  <c r="E73" i="3"/>
  <c r="J73" i="3" s="1"/>
  <c r="E74" i="3"/>
  <c r="J74" i="3" s="1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F61" i="3"/>
  <c r="F62" i="3"/>
  <c r="F63" i="3"/>
  <c r="F64" i="3"/>
  <c r="F65" i="3"/>
  <c r="F66" i="3"/>
  <c r="F67" i="3"/>
  <c r="F68" i="3"/>
  <c r="F69" i="3"/>
  <c r="F75" i="3"/>
  <c r="F76" i="3"/>
  <c r="F77" i="3"/>
  <c r="F78" i="3"/>
  <c r="F79" i="3"/>
  <c r="F60" i="3"/>
  <c r="E79" i="3"/>
  <c r="E56" i="3"/>
  <c r="E57" i="3"/>
  <c r="E58" i="3"/>
  <c r="E59" i="3"/>
  <c r="E60" i="3"/>
  <c r="J60" i="3" s="1"/>
  <c r="E61" i="3"/>
  <c r="J61" i="3" s="1"/>
  <c r="E62" i="3"/>
  <c r="J62" i="3" s="1"/>
  <c r="E63" i="3"/>
  <c r="J63" i="3" s="1"/>
  <c r="E64" i="3"/>
  <c r="J64" i="3" s="1"/>
  <c r="E65" i="3"/>
  <c r="J65" i="3" s="1"/>
  <c r="E66" i="3"/>
  <c r="J66" i="3" s="1"/>
  <c r="E67" i="3"/>
  <c r="J67" i="3" s="1"/>
  <c r="E68" i="3"/>
  <c r="J68" i="3" s="1"/>
  <c r="E75" i="3"/>
  <c r="J75" i="3" s="1"/>
  <c r="E76" i="3"/>
  <c r="J76" i="3" s="1"/>
  <c r="E77" i="3"/>
  <c r="J77" i="3" s="1"/>
  <c r="E78" i="3"/>
  <c r="J78" i="3" s="1"/>
  <c r="O79" i="3" l="1"/>
  <c r="O2" i="3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J42" i="3" s="1"/>
  <c r="E43" i="3"/>
  <c r="J43" i="3" s="1"/>
  <c r="E44" i="3"/>
  <c r="J44" i="3" s="1"/>
  <c r="E45" i="3"/>
  <c r="J45" i="3" s="1"/>
  <c r="E46" i="3"/>
  <c r="J46" i="3" s="1"/>
  <c r="E47" i="3"/>
  <c r="J47" i="3" s="1"/>
  <c r="E48" i="3"/>
  <c r="J48" i="3" s="1"/>
  <c r="E49" i="3"/>
  <c r="E50" i="3"/>
  <c r="E51" i="3"/>
  <c r="E52" i="3"/>
  <c r="E53" i="3"/>
  <c r="E54" i="3"/>
  <c r="E55" i="3"/>
  <c r="E81" i="3" l="1"/>
  <c r="E80" i="3"/>
  <c r="I73" i="3" l="1"/>
  <c r="I70" i="3"/>
  <c r="I74" i="3"/>
  <c r="I72" i="3"/>
  <c r="I71" i="3"/>
  <c r="I75" i="3"/>
  <c r="I66" i="3"/>
  <c r="I76" i="3"/>
  <c r="I63" i="3"/>
  <c r="I67" i="3"/>
  <c r="I77" i="3"/>
  <c r="I64" i="3"/>
  <c r="I68" i="3"/>
  <c r="I78" i="3"/>
  <c r="I65" i="3"/>
  <c r="I69" i="3"/>
  <c r="I62" i="3"/>
  <c r="I61" i="3"/>
  <c r="I60" i="3"/>
  <c r="G85" i="3"/>
  <c r="G84" i="3"/>
  <c r="J7" i="3"/>
  <c r="J9" i="3"/>
  <c r="J11" i="3"/>
  <c r="J14" i="3"/>
  <c r="J15" i="3"/>
  <c r="J19" i="3"/>
  <c r="J21" i="3"/>
  <c r="J22" i="3"/>
  <c r="J23" i="3"/>
  <c r="J26" i="3"/>
  <c r="J28" i="3"/>
  <c r="J29" i="3"/>
  <c r="J30" i="3"/>
  <c r="J32" i="3"/>
  <c r="J33" i="3"/>
  <c r="J35" i="3"/>
  <c r="J37" i="3"/>
  <c r="J38" i="3"/>
  <c r="J40" i="3"/>
  <c r="J41" i="3"/>
  <c r="J51" i="3"/>
  <c r="J52" i="3"/>
  <c r="J55" i="3"/>
  <c r="J58" i="3"/>
  <c r="J3" i="3"/>
  <c r="J5" i="3"/>
  <c r="J6" i="3"/>
  <c r="J8" i="3"/>
  <c r="J10" i="3"/>
  <c r="J12" i="3"/>
  <c r="J13" i="3"/>
  <c r="J16" i="3"/>
  <c r="J17" i="3"/>
  <c r="J18" i="3"/>
  <c r="J20" i="3"/>
  <c r="J24" i="3"/>
  <c r="J25" i="3"/>
  <c r="J27" i="3"/>
  <c r="J31" i="3"/>
  <c r="J34" i="3"/>
  <c r="J36" i="3"/>
  <c r="J39" i="3"/>
  <c r="J49" i="3"/>
  <c r="J50" i="3"/>
  <c r="J53" i="3"/>
  <c r="J54" i="3"/>
  <c r="J56" i="3"/>
  <c r="J57" i="3"/>
  <c r="J59" i="3"/>
  <c r="J79" i="3"/>
  <c r="J2" i="3"/>
  <c r="N84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74" i="3" l="1"/>
  <c r="G71" i="3"/>
  <c r="G75" i="3"/>
  <c r="G72" i="3"/>
  <c r="G73" i="3"/>
  <c r="H71" i="3"/>
  <c r="H75" i="3"/>
  <c r="H72" i="3"/>
  <c r="H74" i="3"/>
  <c r="H73" i="3"/>
  <c r="H70" i="3"/>
  <c r="P87" i="3"/>
  <c r="H62" i="3"/>
  <c r="H66" i="3"/>
  <c r="H76" i="3"/>
  <c r="H63" i="3"/>
  <c r="H77" i="3"/>
  <c r="H64" i="3"/>
  <c r="H68" i="3"/>
  <c r="H78" i="3"/>
  <c r="H67" i="3"/>
  <c r="H65" i="3"/>
  <c r="H69" i="3"/>
  <c r="H79" i="3"/>
  <c r="G61" i="3"/>
  <c r="G65" i="3"/>
  <c r="G69" i="3"/>
  <c r="G66" i="3"/>
  <c r="G70" i="3"/>
  <c r="G76" i="3"/>
  <c r="G62" i="3"/>
  <c r="G63" i="3"/>
  <c r="G67" i="3"/>
  <c r="G77" i="3"/>
  <c r="G60" i="3"/>
  <c r="G64" i="3"/>
  <c r="G68" i="3"/>
  <c r="G78" i="3"/>
  <c r="H60" i="3"/>
  <c r="H61" i="3"/>
  <c r="G2" i="3"/>
  <c r="G95" i="3"/>
  <c r="J4" i="3"/>
  <c r="L84" i="3" l="1"/>
  <c r="I2" i="3"/>
  <c r="I48" i="3"/>
  <c r="I45" i="3"/>
  <c r="I41" i="3"/>
  <c r="I22" i="3"/>
  <c r="I4" i="3"/>
  <c r="I79" i="3"/>
  <c r="I59" i="3"/>
  <c r="I53" i="3"/>
  <c r="I49" i="3"/>
  <c r="I51" i="3"/>
  <c r="I47" i="3"/>
  <c r="I44" i="3"/>
  <c r="I40" i="3"/>
  <c r="I37" i="3"/>
  <c r="I32" i="3"/>
  <c r="I28" i="3"/>
  <c r="I25" i="3"/>
  <c r="I21" i="3"/>
  <c r="I18" i="3"/>
  <c r="I15" i="3"/>
  <c r="I12" i="3"/>
  <c r="I58" i="3"/>
  <c r="I55" i="3"/>
  <c r="I52" i="3"/>
  <c r="I38" i="3"/>
  <c r="I35" i="3"/>
  <c r="I33" i="3"/>
  <c r="I29" i="3"/>
  <c r="I19" i="3"/>
  <c r="I9" i="3"/>
  <c r="I7" i="3"/>
  <c r="I6" i="3"/>
  <c r="I5" i="3"/>
  <c r="I3" i="3"/>
  <c r="I56" i="3"/>
  <c r="I42" i="3"/>
  <c r="I36" i="3"/>
  <c r="I34" i="3"/>
  <c r="I30" i="3"/>
  <c r="I26" i="3"/>
  <c r="I23" i="3"/>
  <c r="I57" i="3"/>
  <c r="I50" i="3"/>
  <c r="I43" i="3"/>
  <c r="I31" i="3"/>
  <c r="I24" i="3"/>
  <c r="I16" i="3"/>
  <c r="I13" i="3"/>
  <c r="I10" i="3"/>
  <c r="I8" i="3"/>
  <c r="I54" i="3"/>
  <c r="I46" i="3"/>
  <c r="I39" i="3"/>
  <c r="I27" i="3"/>
  <c r="I20" i="3"/>
  <c r="I17" i="3"/>
  <c r="I14" i="3"/>
  <c r="I11" i="3"/>
  <c r="J84" i="3"/>
  <c r="K84" i="3" s="1"/>
  <c r="H2" i="3" l="1"/>
  <c r="G100" i="3"/>
  <c r="G99" i="3"/>
  <c r="H37" i="3"/>
  <c r="H32" i="3"/>
  <c r="H28" i="3"/>
  <c r="H18" i="3"/>
  <c r="H55" i="3"/>
  <c r="H45" i="3"/>
  <c r="H41" i="3"/>
  <c r="H35" i="3"/>
  <c r="H33" i="3"/>
  <c r="H29" i="3"/>
  <c r="H22" i="3"/>
  <c r="H57" i="3"/>
  <c r="H54" i="3"/>
  <c r="H50" i="3"/>
  <c r="H46" i="3"/>
  <c r="H43" i="3"/>
  <c r="H39" i="3"/>
  <c r="H31" i="3"/>
  <c r="H27" i="3"/>
  <c r="H24" i="3"/>
  <c r="H20" i="3"/>
  <c r="H17" i="3"/>
  <c r="H14" i="3"/>
  <c r="H11" i="3"/>
  <c r="H51" i="3"/>
  <c r="H47" i="3"/>
  <c r="H44" i="3"/>
  <c r="H40" i="3"/>
  <c r="H25" i="3"/>
  <c r="H21" i="3"/>
  <c r="H15" i="3"/>
  <c r="H12" i="3"/>
  <c r="H58" i="3"/>
  <c r="H52" i="3"/>
  <c r="H48" i="3"/>
  <c r="H38" i="3"/>
  <c r="H59" i="3"/>
  <c r="H53" i="3"/>
  <c r="H34" i="3"/>
  <c r="H26" i="3"/>
  <c r="H5" i="3"/>
  <c r="H7" i="3"/>
  <c r="H4" i="3"/>
  <c r="H16" i="3"/>
  <c r="H13" i="3"/>
  <c r="H10" i="3"/>
  <c r="H8" i="3"/>
  <c r="H6" i="3"/>
  <c r="H56" i="3"/>
  <c r="H49" i="3"/>
  <c r="H42" i="3"/>
  <c r="H36" i="3"/>
  <c r="H30" i="3"/>
  <c r="H23" i="3"/>
  <c r="H3" i="3"/>
  <c r="H19" i="3"/>
  <c r="H9" i="3"/>
  <c r="G79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98" i="3"/>
  <c r="G7" i="3"/>
  <c r="G4" i="3"/>
  <c r="G5" i="3"/>
  <c r="G97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<sst xmlns="http://schemas.openxmlformats.org/spreadsheetml/2006/main" count="56" uniqueCount="26">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</sst>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models'!$D$2:$D$79</c:f>
              <c:numCache>
                <c:formatCode>General</c:formatCode>
                <c:ptCount val="78"/>
                <c:pt idx="0">
                  <c:v>21472.839843999998</c:v>
                </c:pt>
                <c:pt idx="1">
                  <c:v>21424.378906000002</c:v>
                </c:pt>
                <c:pt idx="2">
                  <c:v>21421.574218999998</c:v>
                </c:pt>
                <c:pt idx="3">
                  <c:v>21412.925781000002</c:v>
                </c:pt>
                <c:pt idx="4">
                  <c:v>21422.302734000001</c:v>
                </c:pt>
                <c:pt idx="5">
                  <c:v>21388.933593999998</c:v>
                </c:pt>
                <c:pt idx="6">
                  <c:v>21450.527343999998</c:v>
                </c:pt>
                <c:pt idx="7">
                  <c:v>21429.507813</c:v>
                </c:pt>
                <c:pt idx="8">
                  <c:v>21387.482422000001</c:v>
                </c:pt>
                <c:pt idx="9">
                  <c:v>14544.635742</c:v>
                </c:pt>
                <c:pt idx="10">
                  <c:v>14531.984375</c:v>
                </c:pt>
                <c:pt idx="11">
                  <c:v>14499.091796999999</c:v>
                </c:pt>
                <c:pt idx="12">
                  <c:v>14573.594727</c:v>
                </c:pt>
                <c:pt idx="13">
                  <c:v>14586.117188</c:v>
                </c:pt>
                <c:pt idx="14">
                  <c:v>14566.178711</c:v>
                </c:pt>
                <c:pt idx="15">
                  <c:v>14552.1875</c:v>
                </c:pt>
                <c:pt idx="16">
                  <c:v>14610.785156</c:v>
                </c:pt>
                <c:pt idx="17">
                  <c:v>11690.706055000001</c:v>
                </c:pt>
                <c:pt idx="18">
                  <c:v>11790.813477</c:v>
                </c:pt>
                <c:pt idx="19">
                  <c:v>11717.065430000001</c:v>
                </c:pt>
                <c:pt idx="20">
                  <c:v>11709.861328000001</c:v>
                </c:pt>
                <c:pt idx="21">
                  <c:v>11689.495117</c:v>
                </c:pt>
                <c:pt idx="22">
                  <c:v>11705.181640999999</c:v>
                </c:pt>
                <c:pt idx="23">
                  <c:v>11714.198242</c:v>
                </c:pt>
                <c:pt idx="24">
                  <c:v>11685.464844</c:v>
                </c:pt>
                <c:pt idx="25">
                  <c:v>18060.806640999999</c:v>
                </c:pt>
                <c:pt idx="26">
                  <c:v>18077.296875</c:v>
                </c:pt>
                <c:pt idx="27">
                  <c:v>18075.751952999999</c:v>
                </c:pt>
                <c:pt idx="28">
                  <c:v>18017.201172000001</c:v>
                </c:pt>
                <c:pt idx="29">
                  <c:v>18009.615234000001</c:v>
                </c:pt>
                <c:pt idx="30">
                  <c:v>18014.673827999999</c:v>
                </c:pt>
                <c:pt idx="31">
                  <c:v>18004.974609000001</c:v>
                </c:pt>
                <c:pt idx="32">
                  <c:v>17266.867188</c:v>
                </c:pt>
                <c:pt idx="33">
                  <c:v>17238.878906000002</c:v>
                </c:pt>
                <c:pt idx="34">
                  <c:v>17312.552734000001</c:v>
                </c:pt>
                <c:pt idx="35">
                  <c:v>17277.474609000001</c:v>
                </c:pt>
                <c:pt idx="36">
                  <c:v>17300.484375</c:v>
                </c:pt>
                <c:pt idx="37">
                  <c:v>17299.005859000001</c:v>
                </c:pt>
                <c:pt idx="38">
                  <c:v>12901.635742</c:v>
                </c:pt>
                <c:pt idx="39">
                  <c:v>12871.655273</c:v>
                </c:pt>
                <c:pt idx="40">
                  <c:v>12918.106444999999</c:v>
                </c:pt>
                <c:pt idx="41">
                  <c:v>12863.208984000001</c:v>
                </c:pt>
                <c:pt idx="42">
                  <c:v>12832.873046999999</c:v>
                </c:pt>
                <c:pt idx="43">
                  <c:v>12841.177734000001</c:v>
                </c:pt>
                <c:pt idx="44">
                  <c:v>12889.03125</c:v>
                </c:pt>
                <c:pt idx="45">
                  <c:v>12891.869140999999</c:v>
                </c:pt>
                <c:pt idx="46">
                  <c:v>12870.447265999999</c:v>
                </c:pt>
                <c:pt idx="47">
                  <c:v>12955.000977</c:v>
                </c:pt>
                <c:pt idx="48">
                  <c:v>12980.127930000001</c:v>
                </c:pt>
                <c:pt idx="49">
                  <c:v>12945.740234000001</c:v>
                </c:pt>
                <c:pt idx="50">
                  <c:v>12941.119140999999</c:v>
                </c:pt>
                <c:pt idx="51">
                  <c:v>12944.868164</c:v>
                </c:pt>
                <c:pt idx="52">
                  <c:v>12991.549805000001</c:v>
                </c:pt>
                <c:pt idx="53">
                  <c:v>12969.204102</c:v>
                </c:pt>
                <c:pt idx="54">
                  <c:v>9206.5976559999999</c:v>
                </c:pt>
                <c:pt idx="55">
                  <c:v>9206.4726559999999</c:v>
                </c:pt>
                <c:pt idx="56">
                  <c:v>9231.1591800000006</c:v>
                </c:pt>
                <c:pt idx="57">
                  <c:v>9205.7714840000008</c:v>
                </c:pt>
                <c:pt idx="58">
                  <c:v>9222.6376949999994</c:v>
                </c:pt>
                <c:pt idx="59">
                  <c:v>9224.4785159999992</c:v>
                </c:pt>
                <c:pt idx="60">
                  <c:v>9241.9482420000004</c:v>
                </c:pt>
                <c:pt idx="61">
                  <c:v>9214.9052730000003</c:v>
                </c:pt>
                <c:pt idx="62">
                  <c:v>12096.293944999999</c:v>
                </c:pt>
                <c:pt idx="63">
                  <c:v>12086.721680000001</c:v>
                </c:pt>
                <c:pt idx="64">
                  <c:v>12096.201171999999</c:v>
                </c:pt>
                <c:pt idx="65">
                  <c:v>12115.395508</c:v>
                </c:pt>
                <c:pt idx="66">
                  <c:v>12106.301758</c:v>
                </c:pt>
                <c:pt idx="67">
                  <c:v>12093.65625</c:v>
                </c:pt>
                <c:pt idx="68">
                  <c:v>12086.224609000001</c:v>
                </c:pt>
                <c:pt idx="69">
                  <c:v>7190.0971680000002</c:v>
                </c:pt>
                <c:pt idx="70">
                  <c:v>7205.8476559999999</c:v>
                </c:pt>
                <c:pt idx="71">
                  <c:v>7217.3554690000001</c:v>
                </c:pt>
                <c:pt idx="72">
                  <c:v>7168.7456050000001</c:v>
                </c:pt>
                <c:pt idx="73">
                  <c:v>7184.5576170000004</c:v>
                </c:pt>
                <c:pt idx="74">
                  <c:v>7188.8710940000001</c:v>
                </c:pt>
                <c:pt idx="75">
                  <c:v>7239.5747069999998</c:v>
                </c:pt>
                <c:pt idx="76">
                  <c:v>7224.8061520000001</c:v>
                </c:pt>
                <c:pt idx="77">
                  <c:v>7206.3334960000002</c:v>
                </c:pt>
              </c:numCache>
            </c:numRef>
          </c:xVal>
          <c:yVal>
            <c:numRef>
              <c:f>' 10 models'!$C$2:$C$79</c:f>
              <c:numCache>
                <c:formatCode>General</c:formatCode>
                <c:ptCount val="78"/>
                <c:pt idx="0">
                  <c:v>21373.789063</c:v>
                </c:pt>
                <c:pt idx="1">
                  <c:v>21307.636718999998</c:v>
                </c:pt>
                <c:pt idx="2">
                  <c:v>21349.568359000001</c:v>
                </c:pt>
                <c:pt idx="3">
                  <c:v>21360.423827999999</c:v>
                </c:pt>
                <c:pt idx="4">
                  <c:v>21355.488281000002</c:v>
                </c:pt>
                <c:pt idx="5">
                  <c:v>21356.203125</c:v>
                </c:pt>
                <c:pt idx="6">
                  <c:v>21360.4375</c:v>
                </c:pt>
                <c:pt idx="7">
                  <c:v>21355.099609000001</c:v>
                </c:pt>
                <c:pt idx="8">
                  <c:v>21347.712890999999</c:v>
                </c:pt>
                <c:pt idx="9">
                  <c:v>14423.424805000001</c:v>
                </c:pt>
                <c:pt idx="10">
                  <c:v>14408.888671999999</c:v>
                </c:pt>
                <c:pt idx="11">
                  <c:v>14452.765625</c:v>
                </c:pt>
                <c:pt idx="12">
                  <c:v>14449.392578000001</c:v>
                </c:pt>
                <c:pt idx="13">
                  <c:v>14424.761719</c:v>
                </c:pt>
                <c:pt idx="14">
                  <c:v>14456.620117</c:v>
                </c:pt>
                <c:pt idx="15">
                  <c:v>14423.839844</c:v>
                </c:pt>
                <c:pt idx="16">
                  <c:v>14544.635742</c:v>
                </c:pt>
                <c:pt idx="17">
                  <c:v>11597.459961</c:v>
                </c:pt>
                <c:pt idx="18">
                  <c:v>11591.590819999999</c:v>
                </c:pt>
                <c:pt idx="19">
                  <c:v>11607.607421999999</c:v>
                </c:pt>
                <c:pt idx="20">
                  <c:v>11602.570313</c:v>
                </c:pt>
                <c:pt idx="21">
                  <c:v>11597.633789</c:v>
                </c:pt>
                <c:pt idx="22">
                  <c:v>11601.543944999999</c:v>
                </c:pt>
                <c:pt idx="23">
                  <c:v>11603.421875</c:v>
                </c:pt>
                <c:pt idx="24">
                  <c:v>11604.044921999999</c:v>
                </c:pt>
                <c:pt idx="25">
                  <c:v>18056.507813</c:v>
                </c:pt>
                <c:pt idx="26">
                  <c:v>18060.757813</c:v>
                </c:pt>
                <c:pt idx="27">
                  <c:v>18072.414063</c:v>
                </c:pt>
                <c:pt idx="28">
                  <c:v>18087.371093999998</c:v>
                </c:pt>
                <c:pt idx="29">
                  <c:v>18070.25</c:v>
                </c:pt>
                <c:pt idx="30">
                  <c:v>18073.335938</c:v>
                </c:pt>
                <c:pt idx="31">
                  <c:v>18069.755859000001</c:v>
                </c:pt>
                <c:pt idx="32">
                  <c:v>17185.960938</c:v>
                </c:pt>
                <c:pt idx="33">
                  <c:v>17196.800781000002</c:v>
                </c:pt>
                <c:pt idx="34">
                  <c:v>17190.058593999998</c:v>
                </c:pt>
                <c:pt idx="35">
                  <c:v>17186.818359000001</c:v>
                </c:pt>
                <c:pt idx="36">
                  <c:v>17176.078125</c:v>
                </c:pt>
                <c:pt idx="37">
                  <c:v>17169.248047000001</c:v>
                </c:pt>
                <c:pt idx="38">
                  <c:v>12803.337890999999</c:v>
                </c:pt>
                <c:pt idx="39">
                  <c:v>12773.838867</c:v>
                </c:pt>
                <c:pt idx="40">
                  <c:v>12771.75</c:v>
                </c:pt>
                <c:pt idx="41">
                  <c:v>12794.422852</c:v>
                </c:pt>
                <c:pt idx="42">
                  <c:v>12788.931640999999</c:v>
                </c:pt>
                <c:pt idx="43">
                  <c:v>12791.164063</c:v>
                </c:pt>
                <c:pt idx="44">
                  <c:v>12796.704102</c:v>
                </c:pt>
                <c:pt idx="45">
                  <c:v>12765.543944999999</c:v>
                </c:pt>
                <c:pt idx="46">
                  <c:v>12768.464844</c:v>
                </c:pt>
                <c:pt idx="47">
                  <c:v>12856.015625</c:v>
                </c:pt>
                <c:pt idx="48">
                  <c:v>12893.399414</c:v>
                </c:pt>
                <c:pt idx="49">
                  <c:v>12849.003906</c:v>
                </c:pt>
                <c:pt idx="50">
                  <c:v>12853.712890999999</c:v>
                </c:pt>
                <c:pt idx="51">
                  <c:v>12884.391602</c:v>
                </c:pt>
                <c:pt idx="52">
                  <c:v>12840.369140999999</c:v>
                </c:pt>
                <c:pt idx="53">
                  <c:v>12855.425781</c:v>
                </c:pt>
                <c:pt idx="54">
                  <c:v>9091.6484380000002</c:v>
                </c:pt>
                <c:pt idx="55">
                  <c:v>9090.4501949999994</c:v>
                </c:pt>
                <c:pt idx="56">
                  <c:v>9093.1845699999994</c:v>
                </c:pt>
                <c:pt idx="57">
                  <c:v>9107.0917969999991</c:v>
                </c:pt>
                <c:pt idx="58">
                  <c:v>9096.8574219999991</c:v>
                </c:pt>
                <c:pt idx="59">
                  <c:v>9102.8417969999991</c:v>
                </c:pt>
                <c:pt idx="60">
                  <c:v>9098.4697269999997</c:v>
                </c:pt>
                <c:pt idx="61">
                  <c:v>9099.6259769999997</c:v>
                </c:pt>
                <c:pt idx="62">
                  <c:v>12008.054688</c:v>
                </c:pt>
                <c:pt idx="63">
                  <c:v>12015.960938</c:v>
                </c:pt>
                <c:pt idx="64">
                  <c:v>12001.881836</c:v>
                </c:pt>
                <c:pt idx="65">
                  <c:v>11989.448242</c:v>
                </c:pt>
                <c:pt idx="66">
                  <c:v>11991.215819999999</c:v>
                </c:pt>
                <c:pt idx="67">
                  <c:v>11976.972656</c:v>
                </c:pt>
                <c:pt idx="68">
                  <c:v>11968.625977</c:v>
                </c:pt>
                <c:pt idx="69">
                  <c:v>7096.0395509999998</c:v>
                </c:pt>
                <c:pt idx="70">
                  <c:v>7097.267578</c:v>
                </c:pt>
                <c:pt idx="71">
                  <c:v>7099.2802730000003</c:v>
                </c:pt>
                <c:pt idx="72">
                  <c:v>7102.5258789999998</c:v>
                </c:pt>
                <c:pt idx="73">
                  <c:v>7104.123047</c:v>
                </c:pt>
                <c:pt idx="74">
                  <c:v>7094.1879879999997</c:v>
                </c:pt>
                <c:pt idx="75">
                  <c:v>7082.1308589999999</c:v>
                </c:pt>
                <c:pt idx="76">
                  <c:v>7084.189453</c:v>
                </c:pt>
                <c:pt idx="77">
                  <c:v>7081.5751950000003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189216"/>
        <c:axId val="455186472"/>
      </c:scatterChart>
      <c:valAx>
        <c:axId val="45518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5186472"/>
        <c:crosses val="autoZero"/>
        <c:crossBetween val="midCat"/>
      </c:valAx>
      <c:valAx>
        <c:axId val="45518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5189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21423.314453499999</c:v>
                </c:pt>
                <c:pt idx="1">
                  <c:v>21366.0078125</c:v>
                </c:pt>
                <c:pt idx="2">
                  <c:v>21385.571289</c:v>
                </c:pt>
                <c:pt idx="3">
                  <c:v>21386.674804499999</c:v>
                </c:pt>
                <c:pt idx="4">
                  <c:v>21388.895507500001</c:v>
                </c:pt>
                <c:pt idx="5">
                  <c:v>21372.568359500001</c:v>
                </c:pt>
                <c:pt idx="6">
                  <c:v>21405.482422000001</c:v>
                </c:pt>
                <c:pt idx="7">
                  <c:v>21392.303711</c:v>
                </c:pt>
                <c:pt idx="8">
                  <c:v>21367.597656500002</c:v>
                </c:pt>
                <c:pt idx="9">
                  <c:v>14484.0302735</c:v>
                </c:pt>
                <c:pt idx="10">
                  <c:v>14470.4365235</c:v>
                </c:pt>
                <c:pt idx="11">
                  <c:v>14475.928711</c:v>
                </c:pt>
                <c:pt idx="12">
                  <c:v>14511.493652500001</c:v>
                </c:pt>
                <c:pt idx="13">
                  <c:v>14505.439453499999</c:v>
                </c:pt>
                <c:pt idx="14">
                  <c:v>14511.399414</c:v>
                </c:pt>
                <c:pt idx="15">
                  <c:v>14488.013672000001</c:v>
                </c:pt>
                <c:pt idx="16">
                  <c:v>14577.710449</c:v>
                </c:pt>
                <c:pt idx="17">
                  <c:v>11644.083008000001</c:v>
                </c:pt>
                <c:pt idx="18">
                  <c:v>11691.2021485</c:v>
                </c:pt>
                <c:pt idx="19">
                  <c:v>11662.336426</c:v>
                </c:pt>
                <c:pt idx="20">
                  <c:v>11656.215820500001</c:v>
                </c:pt>
                <c:pt idx="21">
                  <c:v>11643.564452999999</c:v>
                </c:pt>
                <c:pt idx="22">
                  <c:v>11653.362793</c:v>
                </c:pt>
                <c:pt idx="23">
                  <c:v>11658.810058499999</c:v>
                </c:pt>
                <c:pt idx="24">
                  <c:v>11644.754883</c:v>
                </c:pt>
                <c:pt idx="25">
                  <c:v>18058.657227</c:v>
                </c:pt>
                <c:pt idx="26">
                  <c:v>18069.027344000002</c:v>
                </c:pt>
                <c:pt idx="27">
                  <c:v>18074.083008000001</c:v>
                </c:pt>
                <c:pt idx="28">
                  <c:v>18052.286133000001</c:v>
                </c:pt>
                <c:pt idx="29">
                  <c:v>18039.932616999999</c:v>
                </c:pt>
                <c:pt idx="30">
                  <c:v>18044.004883000001</c:v>
                </c:pt>
                <c:pt idx="31">
                  <c:v>18037.365234000001</c:v>
                </c:pt>
                <c:pt idx="32">
                  <c:v>17226.414063</c:v>
                </c:pt>
                <c:pt idx="33">
                  <c:v>17217.839843500002</c:v>
                </c:pt>
                <c:pt idx="34">
                  <c:v>17251.305664</c:v>
                </c:pt>
                <c:pt idx="35">
                  <c:v>17232.146484000001</c:v>
                </c:pt>
                <c:pt idx="36">
                  <c:v>17238.28125</c:v>
                </c:pt>
                <c:pt idx="37">
                  <c:v>17234.126952999999</c:v>
                </c:pt>
                <c:pt idx="38">
                  <c:v>12852.486816500001</c:v>
                </c:pt>
                <c:pt idx="39">
                  <c:v>12822.747070000001</c:v>
                </c:pt>
                <c:pt idx="40">
                  <c:v>12844.928222499999</c:v>
                </c:pt>
                <c:pt idx="41">
                  <c:v>12828.815918</c:v>
                </c:pt>
                <c:pt idx="42">
                  <c:v>12810.902343999998</c:v>
                </c:pt>
                <c:pt idx="43">
                  <c:v>12816.1708985</c:v>
                </c:pt>
                <c:pt idx="44">
                  <c:v>12842.867676</c:v>
                </c:pt>
                <c:pt idx="45">
                  <c:v>12828.706543</c:v>
                </c:pt>
                <c:pt idx="46">
                  <c:v>12819.456054999999</c:v>
                </c:pt>
                <c:pt idx="47">
                  <c:v>12905.508301</c:v>
                </c:pt>
                <c:pt idx="48">
                  <c:v>12936.763672000001</c:v>
                </c:pt>
                <c:pt idx="49">
                  <c:v>12897.372070000001</c:v>
                </c:pt>
                <c:pt idx="50">
                  <c:v>12897.416015999999</c:v>
                </c:pt>
                <c:pt idx="51">
                  <c:v>12914.629883</c:v>
                </c:pt>
                <c:pt idx="52">
                  <c:v>12915.959472999999</c:v>
                </c:pt>
                <c:pt idx="53">
                  <c:v>12912.314941500001</c:v>
                </c:pt>
                <c:pt idx="54">
                  <c:v>9149.123047000001</c:v>
                </c:pt>
                <c:pt idx="55">
                  <c:v>9148.4614254999997</c:v>
                </c:pt>
                <c:pt idx="56">
                  <c:v>9162.171875</c:v>
                </c:pt>
                <c:pt idx="57">
                  <c:v>9156.431640499999</c:v>
                </c:pt>
                <c:pt idx="58">
                  <c:v>9159.7475584999993</c:v>
                </c:pt>
                <c:pt idx="59">
                  <c:v>9163.6601564999983</c:v>
                </c:pt>
                <c:pt idx="60">
                  <c:v>9170.208984500001</c:v>
                </c:pt>
                <c:pt idx="61">
                  <c:v>9157.265625</c:v>
                </c:pt>
                <c:pt idx="62">
                  <c:v>12052.174316500001</c:v>
                </c:pt>
                <c:pt idx="63">
                  <c:v>12051.341308999999</c:v>
                </c:pt>
                <c:pt idx="64">
                  <c:v>12049.041504000001</c:v>
                </c:pt>
                <c:pt idx="65">
                  <c:v>12052.421875</c:v>
                </c:pt>
                <c:pt idx="66">
                  <c:v>12048.758789</c:v>
                </c:pt>
                <c:pt idx="67">
                  <c:v>12035.314452999999</c:v>
                </c:pt>
                <c:pt idx="68">
                  <c:v>12027.425293</c:v>
                </c:pt>
                <c:pt idx="69">
                  <c:v>7143.0683595</c:v>
                </c:pt>
                <c:pt idx="70">
                  <c:v>7151.5576170000004</c:v>
                </c:pt>
                <c:pt idx="71">
                  <c:v>7158.3178710000002</c:v>
                </c:pt>
                <c:pt idx="72">
                  <c:v>7135.6357420000004</c:v>
                </c:pt>
                <c:pt idx="73">
                  <c:v>7144.3403319999998</c:v>
                </c:pt>
                <c:pt idx="74">
                  <c:v>7141.5295409999999</c:v>
                </c:pt>
                <c:pt idx="75">
                  <c:v>7160.8527830000003</c:v>
                </c:pt>
                <c:pt idx="76">
                  <c:v>7154.4978025</c:v>
                </c:pt>
                <c:pt idx="77">
                  <c:v>7143.9543455000003</c:v>
                </c:pt>
              </c:numCache>
            </c:numRef>
          </c:xVal>
          <c:yVal>
            <c:numRef>
              <c:f>' 10 models'!$E$2:$E$79</c:f>
              <c:numCache>
                <c:formatCode>General</c:formatCode>
                <c:ptCount val="78"/>
                <c:pt idx="0">
                  <c:v>99.050780999998096</c:v>
                </c:pt>
                <c:pt idx="1">
                  <c:v>116.74218700000347</c:v>
                </c:pt>
                <c:pt idx="2">
                  <c:v>72.005859999997483</c:v>
                </c:pt>
                <c:pt idx="3">
                  <c:v>52.501953000002686</c:v>
                </c:pt>
                <c:pt idx="4">
                  <c:v>66.814452999999048</c:v>
                </c:pt>
                <c:pt idx="5">
                  <c:v>32.730468999998266</c:v>
                </c:pt>
                <c:pt idx="6">
                  <c:v>90.089843999998266</c:v>
                </c:pt>
                <c:pt idx="7">
                  <c:v>74.408203999999387</c:v>
                </c:pt>
                <c:pt idx="8">
                  <c:v>39.769531000001734</c:v>
                </c:pt>
                <c:pt idx="9">
                  <c:v>121.21093699999983</c:v>
                </c:pt>
                <c:pt idx="10">
                  <c:v>123.09570300000087</c:v>
                </c:pt>
                <c:pt idx="11">
                  <c:v>46.326171999999133</c:v>
                </c:pt>
                <c:pt idx="12">
                  <c:v>124.20214899999883</c:v>
                </c:pt>
                <c:pt idx="13">
                  <c:v>161.35546900000008</c:v>
                </c:pt>
                <c:pt idx="14">
                  <c:v>109.55859400000008</c:v>
                </c:pt>
                <c:pt idx="15">
                  <c:v>128.34765599999992</c:v>
                </c:pt>
                <c:pt idx="16">
                  <c:v>66.149413999999524</c:v>
                </c:pt>
                <c:pt idx="17">
                  <c:v>93.246094000000085</c:v>
                </c:pt>
                <c:pt idx="18">
                  <c:v>199.22265700000025</c:v>
                </c:pt>
                <c:pt idx="19">
                  <c:v>109.45800800000143</c:v>
                </c:pt>
                <c:pt idx="20">
                  <c:v>107.2910150000007</c:v>
                </c:pt>
                <c:pt idx="21">
                  <c:v>91.861328000000867</c:v>
                </c:pt>
                <c:pt idx="22">
                  <c:v>103.63769599999978</c:v>
                </c:pt>
                <c:pt idx="23">
                  <c:v>110.77636700000039</c:v>
                </c:pt>
                <c:pt idx="24">
                  <c:v>81.419922000000952</c:v>
                </c:pt>
                <c:pt idx="25">
                  <c:v>4.2988279999990482</c:v>
                </c:pt>
                <c:pt idx="26">
                  <c:v>16.539061999999831</c:v>
                </c:pt>
                <c:pt idx="27">
                  <c:v>3.3378899999988789</c:v>
                </c:pt>
                <c:pt idx="28">
                  <c:v>-70.169921999997314</c:v>
                </c:pt>
                <c:pt idx="29">
                  <c:v>-60.634765999999217</c:v>
                </c:pt>
                <c:pt idx="30">
                  <c:v>-58.662110000001121</c:v>
                </c:pt>
                <c:pt idx="31">
                  <c:v>-64.78125</c:v>
                </c:pt>
                <c:pt idx="32">
                  <c:v>80.90625</c:v>
                </c:pt>
                <c:pt idx="33">
                  <c:v>42.078125</c:v>
                </c:pt>
                <c:pt idx="34">
                  <c:v>122.49414000000252</c:v>
                </c:pt>
                <c:pt idx="35">
                  <c:v>90.65625</c:v>
                </c:pt>
                <c:pt idx="36">
                  <c:v>124.40625</c:v>
                </c:pt>
                <c:pt idx="37">
                  <c:v>129.75781199999983</c:v>
                </c:pt>
                <c:pt idx="38">
                  <c:v>98.297851000001174</c:v>
                </c:pt>
                <c:pt idx="39">
                  <c:v>97.816405999999915</c:v>
                </c:pt>
                <c:pt idx="40">
                  <c:v>146.35644499999944</c:v>
                </c:pt>
                <c:pt idx="41">
                  <c:v>68.786132000001089</c:v>
                </c:pt>
                <c:pt idx="42">
                  <c:v>43.941405999999915</c:v>
                </c:pt>
                <c:pt idx="43">
                  <c:v>50.013671000000613</c:v>
                </c:pt>
                <c:pt idx="44">
                  <c:v>92.327148000000307</c:v>
                </c:pt>
                <c:pt idx="45">
                  <c:v>126.32519599999978</c:v>
                </c:pt>
                <c:pt idx="46">
                  <c:v>101.98242199999913</c:v>
                </c:pt>
                <c:pt idx="47">
                  <c:v>98.985351999999693</c:v>
                </c:pt>
                <c:pt idx="48">
                  <c:v>86.728516000001036</c:v>
                </c:pt>
                <c:pt idx="49">
                  <c:v>96.736328000000867</c:v>
                </c:pt>
                <c:pt idx="50">
                  <c:v>87.40625</c:v>
                </c:pt>
                <c:pt idx="51">
                  <c:v>60.476561999999831</c:v>
                </c:pt>
                <c:pt idx="52">
                  <c:v>151.18066400000134</c:v>
                </c:pt>
                <c:pt idx="53">
                  <c:v>113.77832099999978</c:v>
                </c:pt>
                <c:pt idx="54">
                  <c:v>114.94921799999975</c:v>
                </c:pt>
                <c:pt idx="55">
                  <c:v>116.02246100000048</c:v>
                </c:pt>
                <c:pt idx="56">
                  <c:v>137.97461000000112</c:v>
                </c:pt>
                <c:pt idx="57">
                  <c:v>98.67968700000165</c:v>
                </c:pt>
                <c:pt idx="58">
                  <c:v>125.78027300000031</c:v>
                </c:pt>
                <c:pt idx="59">
                  <c:v>121.63671900000008</c:v>
                </c:pt>
                <c:pt idx="60">
                  <c:v>143.4785150000007</c:v>
                </c:pt>
                <c:pt idx="61">
                  <c:v>115.27929600000061</c:v>
                </c:pt>
                <c:pt idx="62">
                  <c:v>88.23925699999927</c:v>
                </c:pt>
                <c:pt idx="63">
                  <c:v>70.760742000000391</c:v>
                </c:pt>
                <c:pt idx="64">
                  <c:v>94.319335999998657</c:v>
                </c:pt>
                <c:pt idx="65">
                  <c:v>125.94726599999922</c:v>
                </c:pt>
                <c:pt idx="66">
                  <c:v>115.08593800000017</c:v>
                </c:pt>
                <c:pt idx="67">
                  <c:v>116.68359400000008</c:v>
                </c:pt>
                <c:pt idx="68">
                  <c:v>117.59863200000109</c:v>
                </c:pt>
                <c:pt idx="69">
                  <c:v>94.057617000000391</c:v>
                </c:pt>
                <c:pt idx="70">
                  <c:v>108.58007799999996</c:v>
                </c:pt>
                <c:pt idx="71">
                  <c:v>118.07519599999978</c:v>
                </c:pt>
                <c:pt idx="72">
                  <c:v>66.219726000000264</c:v>
                </c:pt>
                <c:pt idx="73">
                  <c:v>80.434570000000349</c:v>
                </c:pt>
                <c:pt idx="74">
                  <c:v>94.683106000000407</c:v>
                </c:pt>
                <c:pt idx="75">
                  <c:v>157.44384799999989</c:v>
                </c:pt>
                <c:pt idx="76">
                  <c:v>140.61669900000015</c:v>
                </c:pt>
                <c:pt idx="77">
                  <c:v>124.75830099999985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21423.314453499999</c:v>
                </c:pt>
                <c:pt idx="1">
                  <c:v>21366.0078125</c:v>
                </c:pt>
                <c:pt idx="2">
                  <c:v>21385.571289</c:v>
                </c:pt>
                <c:pt idx="3">
                  <c:v>21386.674804499999</c:v>
                </c:pt>
                <c:pt idx="4">
                  <c:v>21388.895507500001</c:v>
                </c:pt>
                <c:pt idx="5">
                  <c:v>21372.568359500001</c:v>
                </c:pt>
                <c:pt idx="6">
                  <c:v>21405.482422000001</c:v>
                </c:pt>
                <c:pt idx="7">
                  <c:v>21392.303711</c:v>
                </c:pt>
                <c:pt idx="8">
                  <c:v>21367.597656500002</c:v>
                </c:pt>
                <c:pt idx="9">
                  <c:v>14484.0302735</c:v>
                </c:pt>
                <c:pt idx="10">
                  <c:v>14470.4365235</c:v>
                </c:pt>
                <c:pt idx="11">
                  <c:v>14475.928711</c:v>
                </c:pt>
                <c:pt idx="12">
                  <c:v>14511.493652500001</c:v>
                </c:pt>
                <c:pt idx="13">
                  <c:v>14505.439453499999</c:v>
                </c:pt>
                <c:pt idx="14">
                  <c:v>14511.399414</c:v>
                </c:pt>
                <c:pt idx="15">
                  <c:v>14488.013672000001</c:v>
                </c:pt>
                <c:pt idx="16">
                  <c:v>14577.710449</c:v>
                </c:pt>
                <c:pt idx="17">
                  <c:v>11644.083008000001</c:v>
                </c:pt>
                <c:pt idx="18">
                  <c:v>11691.2021485</c:v>
                </c:pt>
                <c:pt idx="19">
                  <c:v>11662.336426</c:v>
                </c:pt>
                <c:pt idx="20">
                  <c:v>11656.215820500001</c:v>
                </c:pt>
                <c:pt idx="21">
                  <c:v>11643.564452999999</c:v>
                </c:pt>
                <c:pt idx="22">
                  <c:v>11653.362793</c:v>
                </c:pt>
                <c:pt idx="23">
                  <c:v>11658.810058499999</c:v>
                </c:pt>
                <c:pt idx="24">
                  <c:v>11644.754883</c:v>
                </c:pt>
                <c:pt idx="25">
                  <c:v>18058.657227</c:v>
                </c:pt>
                <c:pt idx="26">
                  <c:v>18069.027344000002</c:v>
                </c:pt>
                <c:pt idx="27">
                  <c:v>18074.083008000001</c:v>
                </c:pt>
                <c:pt idx="28">
                  <c:v>18052.286133000001</c:v>
                </c:pt>
                <c:pt idx="29">
                  <c:v>18039.932616999999</c:v>
                </c:pt>
                <c:pt idx="30">
                  <c:v>18044.004883000001</c:v>
                </c:pt>
                <c:pt idx="31">
                  <c:v>18037.365234000001</c:v>
                </c:pt>
                <c:pt idx="32">
                  <c:v>17226.414063</c:v>
                </c:pt>
                <c:pt idx="33">
                  <c:v>17217.839843500002</c:v>
                </c:pt>
                <c:pt idx="34">
                  <c:v>17251.305664</c:v>
                </c:pt>
                <c:pt idx="35">
                  <c:v>17232.146484000001</c:v>
                </c:pt>
                <c:pt idx="36">
                  <c:v>17238.28125</c:v>
                </c:pt>
                <c:pt idx="37">
                  <c:v>17234.126952999999</c:v>
                </c:pt>
                <c:pt idx="38">
                  <c:v>12852.486816500001</c:v>
                </c:pt>
                <c:pt idx="39">
                  <c:v>12822.747070000001</c:v>
                </c:pt>
                <c:pt idx="40">
                  <c:v>12844.928222499999</c:v>
                </c:pt>
                <c:pt idx="41">
                  <c:v>12828.815918</c:v>
                </c:pt>
                <c:pt idx="42">
                  <c:v>12810.902343999998</c:v>
                </c:pt>
                <c:pt idx="43">
                  <c:v>12816.1708985</c:v>
                </c:pt>
                <c:pt idx="44">
                  <c:v>12842.867676</c:v>
                </c:pt>
                <c:pt idx="45">
                  <c:v>12828.706543</c:v>
                </c:pt>
                <c:pt idx="46">
                  <c:v>12819.456054999999</c:v>
                </c:pt>
                <c:pt idx="47">
                  <c:v>12905.508301</c:v>
                </c:pt>
                <c:pt idx="48">
                  <c:v>12936.763672000001</c:v>
                </c:pt>
                <c:pt idx="49">
                  <c:v>12897.372070000001</c:v>
                </c:pt>
                <c:pt idx="50">
                  <c:v>12897.416015999999</c:v>
                </c:pt>
                <c:pt idx="51">
                  <c:v>12914.629883</c:v>
                </c:pt>
                <c:pt idx="52">
                  <c:v>12915.959472999999</c:v>
                </c:pt>
                <c:pt idx="53">
                  <c:v>12912.314941500001</c:v>
                </c:pt>
                <c:pt idx="54">
                  <c:v>9149.123047000001</c:v>
                </c:pt>
                <c:pt idx="55">
                  <c:v>9148.4614254999997</c:v>
                </c:pt>
                <c:pt idx="56">
                  <c:v>9162.171875</c:v>
                </c:pt>
                <c:pt idx="57">
                  <c:v>9156.431640499999</c:v>
                </c:pt>
                <c:pt idx="58">
                  <c:v>9159.7475584999993</c:v>
                </c:pt>
                <c:pt idx="59">
                  <c:v>9163.6601564999983</c:v>
                </c:pt>
                <c:pt idx="60">
                  <c:v>9170.208984500001</c:v>
                </c:pt>
                <c:pt idx="61">
                  <c:v>9157.265625</c:v>
                </c:pt>
                <c:pt idx="62">
                  <c:v>12052.174316500001</c:v>
                </c:pt>
                <c:pt idx="63">
                  <c:v>12051.341308999999</c:v>
                </c:pt>
                <c:pt idx="64">
                  <c:v>12049.041504000001</c:v>
                </c:pt>
                <c:pt idx="65">
                  <c:v>12052.421875</c:v>
                </c:pt>
                <c:pt idx="66">
                  <c:v>12048.758789</c:v>
                </c:pt>
                <c:pt idx="67">
                  <c:v>12035.314452999999</c:v>
                </c:pt>
                <c:pt idx="68">
                  <c:v>12027.425293</c:v>
                </c:pt>
                <c:pt idx="69">
                  <c:v>7143.0683595</c:v>
                </c:pt>
                <c:pt idx="70">
                  <c:v>7151.5576170000004</c:v>
                </c:pt>
                <c:pt idx="71">
                  <c:v>7158.3178710000002</c:v>
                </c:pt>
                <c:pt idx="72">
                  <c:v>7135.6357420000004</c:v>
                </c:pt>
                <c:pt idx="73">
                  <c:v>7144.3403319999998</c:v>
                </c:pt>
                <c:pt idx="74">
                  <c:v>7141.5295409999999</c:v>
                </c:pt>
                <c:pt idx="75">
                  <c:v>7160.8527830000003</c:v>
                </c:pt>
                <c:pt idx="76">
                  <c:v>7154.4978025</c:v>
                </c:pt>
                <c:pt idx="77">
                  <c:v>7143.9543455000003</c:v>
                </c:pt>
              </c:numCache>
            </c:numRef>
          </c:xVal>
          <c:yVal>
            <c:numRef>
              <c:f>' 10 models'!$G$2:$G$79</c:f>
              <c:numCache>
                <c:formatCode>General</c:formatCode>
                <c:ptCount val="78"/>
                <c:pt idx="0">
                  <c:v>-8.6613788166399246</c:v>
                </c:pt>
                <c:pt idx="1">
                  <c:v>-8.6613788166399246</c:v>
                </c:pt>
                <c:pt idx="2">
                  <c:v>-8.6613788166399246</c:v>
                </c:pt>
                <c:pt idx="3">
                  <c:v>-8.6613788166399246</c:v>
                </c:pt>
                <c:pt idx="4">
                  <c:v>-8.6613788166399246</c:v>
                </c:pt>
                <c:pt idx="5">
                  <c:v>-8.6613788166399246</c:v>
                </c:pt>
                <c:pt idx="6">
                  <c:v>-8.6613788166399246</c:v>
                </c:pt>
                <c:pt idx="7">
                  <c:v>-8.6613788166399246</c:v>
                </c:pt>
                <c:pt idx="8">
                  <c:v>-8.6613788166399246</c:v>
                </c:pt>
                <c:pt idx="9">
                  <c:v>-8.6613788166399246</c:v>
                </c:pt>
                <c:pt idx="10">
                  <c:v>-8.6613788166399246</c:v>
                </c:pt>
                <c:pt idx="11">
                  <c:v>-8.6613788166399246</c:v>
                </c:pt>
                <c:pt idx="12">
                  <c:v>-8.6613788166399246</c:v>
                </c:pt>
                <c:pt idx="13">
                  <c:v>-8.6613788166399246</c:v>
                </c:pt>
                <c:pt idx="14">
                  <c:v>-8.6613788166399246</c:v>
                </c:pt>
                <c:pt idx="15">
                  <c:v>-8.6613788166399246</c:v>
                </c:pt>
                <c:pt idx="16">
                  <c:v>-8.6613788166399246</c:v>
                </c:pt>
                <c:pt idx="17">
                  <c:v>-8.6613788166399246</c:v>
                </c:pt>
                <c:pt idx="18">
                  <c:v>-8.6613788166399246</c:v>
                </c:pt>
                <c:pt idx="19">
                  <c:v>-8.6613788166399246</c:v>
                </c:pt>
                <c:pt idx="20">
                  <c:v>-8.6613788166399246</c:v>
                </c:pt>
                <c:pt idx="21">
                  <c:v>-8.6613788166399246</c:v>
                </c:pt>
                <c:pt idx="22">
                  <c:v>-8.6613788166399246</c:v>
                </c:pt>
                <c:pt idx="23">
                  <c:v>-8.6613788166399246</c:v>
                </c:pt>
                <c:pt idx="24">
                  <c:v>-8.6613788166399246</c:v>
                </c:pt>
                <c:pt idx="25">
                  <c:v>-8.6613788166399246</c:v>
                </c:pt>
                <c:pt idx="26">
                  <c:v>-8.6613788166399246</c:v>
                </c:pt>
                <c:pt idx="27">
                  <c:v>-8.6613788166399246</c:v>
                </c:pt>
                <c:pt idx="28">
                  <c:v>-8.6613788166399246</c:v>
                </c:pt>
                <c:pt idx="29">
                  <c:v>-8.6613788166399246</c:v>
                </c:pt>
                <c:pt idx="30">
                  <c:v>-8.6613788166399246</c:v>
                </c:pt>
                <c:pt idx="31">
                  <c:v>-8.6613788166399246</c:v>
                </c:pt>
                <c:pt idx="32">
                  <c:v>-8.6613788166399246</c:v>
                </c:pt>
                <c:pt idx="33">
                  <c:v>-8.6613788166399246</c:v>
                </c:pt>
                <c:pt idx="34">
                  <c:v>-8.6613788166399246</c:v>
                </c:pt>
                <c:pt idx="35">
                  <c:v>-8.6613788166399246</c:v>
                </c:pt>
                <c:pt idx="36">
                  <c:v>-8.6613788166399246</c:v>
                </c:pt>
                <c:pt idx="37">
                  <c:v>-8.6613788166399246</c:v>
                </c:pt>
                <c:pt idx="38">
                  <c:v>-8.6613788166399246</c:v>
                </c:pt>
                <c:pt idx="39">
                  <c:v>-8.6613788166399246</c:v>
                </c:pt>
                <c:pt idx="40">
                  <c:v>-8.6613788166399246</c:v>
                </c:pt>
                <c:pt idx="41">
                  <c:v>-8.6613788166399246</c:v>
                </c:pt>
                <c:pt idx="42">
                  <c:v>-8.6613788166399246</c:v>
                </c:pt>
                <c:pt idx="43">
                  <c:v>-8.6613788166399246</c:v>
                </c:pt>
                <c:pt idx="44">
                  <c:v>-8.6613788166399246</c:v>
                </c:pt>
                <c:pt idx="45">
                  <c:v>-8.6613788166399246</c:v>
                </c:pt>
                <c:pt idx="46">
                  <c:v>-8.6613788166399246</c:v>
                </c:pt>
                <c:pt idx="47">
                  <c:v>-8.6613788166399246</c:v>
                </c:pt>
                <c:pt idx="48">
                  <c:v>-8.6613788166399246</c:v>
                </c:pt>
                <c:pt idx="49">
                  <c:v>-8.6613788166399246</c:v>
                </c:pt>
                <c:pt idx="50">
                  <c:v>-8.6613788166399246</c:v>
                </c:pt>
                <c:pt idx="51">
                  <c:v>-8.6613788166399246</c:v>
                </c:pt>
                <c:pt idx="52">
                  <c:v>-8.6613788166399246</c:v>
                </c:pt>
                <c:pt idx="53">
                  <c:v>-8.6613788166399246</c:v>
                </c:pt>
                <c:pt idx="54">
                  <c:v>-8.6613788166399246</c:v>
                </c:pt>
                <c:pt idx="55">
                  <c:v>-8.6613788166399246</c:v>
                </c:pt>
                <c:pt idx="56">
                  <c:v>-8.6613788166399246</c:v>
                </c:pt>
                <c:pt idx="57">
                  <c:v>-8.6613788166399246</c:v>
                </c:pt>
                <c:pt idx="58">
                  <c:v>-8.6613788166399246</c:v>
                </c:pt>
                <c:pt idx="59">
                  <c:v>-8.6613788166399246</c:v>
                </c:pt>
                <c:pt idx="60">
                  <c:v>-8.6613788166399246</c:v>
                </c:pt>
                <c:pt idx="61">
                  <c:v>-8.6613788166399246</c:v>
                </c:pt>
                <c:pt idx="62">
                  <c:v>-8.6613788166399246</c:v>
                </c:pt>
                <c:pt idx="63">
                  <c:v>-8.6613788166399246</c:v>
                </c:pt>
                <c:pt idx="64">
                  <c:v>-8.6613788166399246</c:v>
                </c:pt>
                <c:pt idx="65">
                  <c:v>-8.6613788166399246</c:v>
                </c:pt>
                <c:pt idx="66">
                  <c:v>-8.6613788166399246</c:v>
                </c:pt>
                <c:pt idx="67">
                  <c:v>-8.6613788166399246</c:v>
                </c:pt>
                <c:pt idx="68">
                  <c:v>-8.6613788166399246</c:v>
                </c:pt>
                <c:pt idx="69">
                  <c:v>-8.6613788166399246</c:v>
                </c:pt>
                <c:pt idx="70">
                  <c:v>-8.6613788166399246</c:v>
                </c:pt>
                <c:pt idx="71">
                  <c:v>-8.6613788166399246</c:v>
                </c:pt>
                <c:pt idx="72">
                  <c:v>-8.6613788166399246</c:v>
                </c:pt>
                <c:pt idx="73">
                  <c:v>-8.6613788166399246</c:v>
                </c:pt>
                <c:pt idx="74">
                  <c:v>-8.6613788166399246</c:v>
                </c:pt>
                <c:pt idx="75">
                  <c:v>-8.6613788166399246</c:v>
                </c:pt>
                <c:pt idx="76">
                  <c:v>-8.6613788166399246</c:v>
                </c:pt>
                <c:pt idx="77">
                  <c:v>-8.6613788166399246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21423.314453499999</c:v>
                </c:pt>
                <c:pt idx="1">
                  <c:v>21366.0078125</c:v>
                </c:pt>
                <c:pt idx="2">
                  <c:v>21385.571289</c:v>
                </c:pt>
                <c:pt idx="3">
                  <c:v>21386.674804499999</c:v>
                </c:pt>
                <c:pt idx="4">
                  <c:v>21388.895507500001</c:v>
                </c:pt>
                <c:pt idx="5">
                  <c:v>21372.568359500001</c:v>
                </c:pt>
                <c:pt idx="6">
                  <c:v>21405.482422000001</c:v>
                </c:pt>
                <c:pt idx="7">
                  <c:v>21392.303711</c:v>
                </c:pt>
                <c:pt idx="8">
                  <c:v>21367.597656500002</c:v>
                </c:pt>
                <c:pt idx="9">
                  <c:v>14484.0302735</c:v>
                </c:pt>
                <c:pt idx="10">
                  <c:v>14470.4365235</c:v>
                </c:pt>
                <c:pt idx="11">
                  <c:v>14475.928711</c:v>
                </c:pt>
                <c:pt idx="12">
                  <c:v>14511.493652500001</c:v>
                </c:pt>
                <c:pt idx="13">
                  <c:v>14505.439453499999</c:v>
                </c:pt>
                <c:pt idx="14">
                  <c:v>14511.399414</c:v>
                </c:pt>
                <c:pt idx="15">
                  <c:v>14488.013672000001</c:v>
                </c:pt>
                <c:pt idx="16">
                  <c:v>14577.710449</c:v>
                </c:pt>
                <c:pt idx="17">
                  <c:v>11644.083008000001</c:v>
                </c:pt>
                <c:pt idx="18">
                  <c:v>11691.2021485</c:v>
                </c:pt>
                <c:pt idx="19">
                  <c:v>11662.336426</c:v>
                </c:pt>
                <c:pt idx="20">
                  <c:v>11656.215820500001</c:v>
                </c:pt>
                <c:pt idx="21">
                  <c:v>11643.564452999999</c:v>
                </c:pt>
                <c:pt idx="22">
                  <c:v>11653.362793</c:v>
                </c:pt>
                <c:pt idx="23">
                  <c:v>11658.810058499999</c:v>
                </c:pt>
                <c:pt idx="24">
                  <c:v>11644.754883</c:v>
                </c:pt>
                <c:pt idx="25">
                  <c:v>18058.657227</c:v>
                </c:pt>
                <c:pt idx="26">
                  <c:v>18069.027344000002</c:v>
                </c:pt>
                <c:pt idx="27">
                  <c:v>18074.083008000001</c:v>
                </c:pt>
                <c:pt idx="28">
                  <c:v>18052.286133000001</c:v>
                </c:pt>
                <c:pt idx="29">
                  <c:v>18039.932616999999</c:v>
                </c:pt>
                <c:pt idx="30">
                  <c:v>18044.004883000001</c:v>
                </c:pt>
                <c:pt idx="31">
                  <c:v>18037.365234000001</c:v>
                </c:pt>
                <c:pt idx="32">
                  <c:v>17226.414063</c:v>
                </c:pt>
                <c:pt idx="33">
                  <c:v>17217.839843500002</c:v>
                </c:pt>
                <c:pt idx="34">
                  <c:v>17251.305664</c:v>
                </c:pt>
                <c:pt idx="35">
                  <c:v>17232.146484000001</c:v>
                </c:pt>
                <c:pt idx="36">
                  <c:v>17238.28125</c:v>
                </c:pt>
                <c:pt idx="37">
                  <c:v>17234.126952999999</c:v>
                </c:pt>
                <c:pt idx="38">
                  <c:v>12852.486816500001</c:v>
                </c:pt>
                <c:pt idx="39">
                  <c:v>12822.747070000001</c:v>
                </c:pt>
                <c:pt idx="40">
                  <c:v>12844.928222499999</c:v>
                </c:pt>
                <c:pt idx="41">
                  <c:v>12828.815918</c:v>
                </c:pt>
                <c:pt idx="42">
                  <c:v>12810.902343999998</c:v>
                </c:pt>
                <c:pt idx="43">
                  <c:v>12816.1708985</c:v>
                </c:pt>
                <c:pt idx="44">
                  <c:v>12842.867676</c:v>
                </c:pt>
                <c:pt idx="45">
                  <c:v>12828.706543</c:v>
                </c:pt>
                <c:pt idx="46">
                  <c:v>12819.456054999999</c:v>
                </c:pt>
                <c:pt idx="47">
                  <c:v>12905.508301</c:v>
                </c:pt>
                <c:pt idx="48">
                  <c:v>12936.763672000001</c:v>
                </c:pt>
                <c:pt idx="49">
                  <c:v>12897.372070000001</c:v>
                </c:pt>
                <c:pt idx="50">
                  <c:v>12897.416015999999</c:v>
                </c:pt>
                <c:pt idx="51">
                  <c:v>12914.629883</c:v>
                </c:pt>
                <c:pt idx="52">
                  <c:v>12915.959472999999</c:v>
                </c:pt>
                <c:pt idx="53">
                  <c:v>12912.314941500001</c:v>
                </c:pt>
                <c:pt idx="54">
                  <c:v>9149.123047000001</c:v>
                </c:pt>
                <c:pt idx="55">
                  <c:v>9148.4614254999997</c:v>
                </c:pt>
                <c:pt idx="56">
                  <c:v>9162.171875</c:v>
                </c:pt>
                <c:pt idx="57">
                  <c:v>9156.431640499999</c:v>
                </c:pt>
                <c:pt idx="58">
                  <c:v>9159.7475584999993</c:v>
                </c:pt>
                <c:pt idx="59">
                  <c:v>9163.6601564999983</c:v>
                </c:pt>
                <c:pt idx="60">
                  <c:v>9170.208984500001</c:v>
                </c:pt>
                <c:pt idx="61">
                  <c:v>9157.265625</c:v>
                </c:pt>
                <c:pt idx="62">
                  <c:v>12052.174316500001</c:v>
                </c:pt>
                <c:pt idx="63">
                  <c:v>12051.341308999999</c:v>
                </c:pt>
                <c:pt idx="64">
                  <c:v>12049.041504000001</c:v>
                </c:pt>
                <c:pt idx="65">
                  <c:v>12052.421875</c:v>
                </c:pt>
                <c:pt idx="66">
                  <c:v>12048.758789</c:v>
                </c:pt>
                <c:pt idx="67">
                  <c:v>12035.314452999999</c:v>
                </c:pt>
                <c:pt idx="68">
                  <c:v>12027.425293</c:v>
                </c:pt>
                <c:pt idx="69">
                  <c:v>7143.0683595</c:v>
                </c:pt>
                <c:pt idx="70">
                  <c:v>7151.5576170000004</c:v>
                </c:pt>
                <c:pt idx="71">
                  <c:v>7158.3178710000002</c:v>
                </c:pt>
                <c:pt idx="72">
                  <c:v>7135.6357420000004</c:v>
                </c:pt>
                <c:pt idx="73">
                  <c:v>7144.3403319999998</c:v>
                </c:pt>
                <c:pt idx="74">
                  <c:v>7141.5295409999999</c:v>
                </c:pt>
                <c:pt idx="75">
                  <c:v>7160.8527830000003</c:v>
                </c:pt>
                <c:pt idx="76">
                  <c:v>7154.4978025</c:v>
                </c:pt>
                <c:pt idx="77">
                  <c:v>7143.9543455000003</c:v>
                </c:pt>
              </c:numCache>
            </c:numRef>
          </c:xVal>
          <c:yVal>
            <c:numRef>
              <c:f>' 10 models'!$H$2:$H$79</c:f>
              <c:numCache>
                <c:formatCode>General</c:formatCode>
                <c:ptCount val="78"/>
                <c:pt idx="0">
                  <c:v>187.89067053458893</c:v>
                </c:pt>
                <c:pt idx="1">
                  <c:v>187.89067053458893</c:v>
                </c:pt>
                <c:pt idx="2">
                  <c:v>187.89067053458893</c:v>
                </c:pt>
                <c:pt idx="3">
                  <c:v>187.89067053458893</c:v>
                </c:pt>
                <c:pt idx="4">
                  <c:v>187.89067053458893</c:v>
                </c:pt>
                <c:pt idx="5">
                  <c:v>187.89067053458893</c:v>
                </c:pt>
                <c:pt idx="6">
                  <c:v>187.89067053458893</c:v>
                </c:pt>
                <c:pt idx="7">
                  <c:v>187.89067053458893</c:v>
                </c:pt>
                <c:pt idx="8">
                  <c:v>187.89067053458893</c:v>
                </c:pt>
                <c:pt idx="9">
                  <c:v>187.89067053458893</c:v>
                </c:pt>
                <c:pt idx="10">
                  <c:v>187.89067053458893</c:v>
                </c:pt>
                <c:pt idx="11">
                  <c:v>187.89067053458893</c:v>
                </c:pt>
                <c:pt idx="12">
                  <c:v>187.89067053458893</c:v>
                </c:pt>
                <c:pt idx="13">
                  <c:v>187.89067053458893</c:v>
                </c:pt>
                <c:pt idx="14">
                  <c:v>187.89067053458893</c:v>
                </c:pt>
                <c:pt idx="15">
                  <c:v>187.89067053458893</c:v>
                </c:pt>
                <c:pt idx="16">
                  <c:v>187.89067053458893</c:v>
                </c:pt>
                <c:pt idx="17">
                  <c:v>187.89067053458893</c:v>
                </c:pt>
                <c:pt idx="18">
                  <c:v>187.89067053458893</c:v>
                </c:pt>
                <c:pt idx="19">
                  <c:v>187.89067053458893</c:v>
                </c:pt>
                <c:pt idx="20">
                  <c:v>187.89067053458893</c:v>
                </c:pt>
                <c:pt idx="21">
                  <c:v>187.89067053458893</c:v>
                </c:pt>
                <c:pt idx="22">
                  <c:v>187.89067053458893</c:v>
                </c:pt>
                <c:pt idx="23">
                  <c:v>187.89067053458893</c:v>
                </c:pt>
                <c:pt idx="24">
                  <c:v>187.89067053458893</c:v>
                </c:pt>
                <c:pt idx="25">
                  <c:v>187.89067053458893</c:v>
                </c:pt>
                <c:pt idx="26">
                  <c:v>187.89067053458893</c:v>
                </c:pt>
                <c:pt idx="27">
                  <c:v>187.89067053458893</c:v>
                </c:pt>
                <c:pt idx="28">
                  <c:v>187.89067053458893</c:v>
                </c:pt>
                <c:pt idx="29">
                  <c:v>187.89067053458893</c:v>
                </c:pt>
                <c:pt idx="30">
                  <c:v>187.89067053458893</c:v>
                </c:pt>
                <c:pt idx="31">
                  <c:v>187.89067053458893</c:v>
                </c:pt>
                <c:pt idx="32">
                  <c:v>187.89067053458893</c:v>
                </c:pt>
                <c:pt idx="33">
                  <c:v>187.89067053458893</c:v>
                </c:pt>
                <c:pt idx="34">
                  <c:v>187.89067053458893</c:v>
                </c:pt>
                <c:pt idx="35">
                  <c:v>187.89067053458893</c:v>
                </c:pt>
                <c:pt idx="36">
                  <c:v>187.89067053458893</c:v>
                </c:pt>
                <c:pt idx="37">
                  <c:v>187.89067053458893</c:v>
                </c:pt>
                <c:pt idx="38">
                  <c:v>187.89067053458893</c:v>
                </c:pt>
                <c:pt idx="39">
                  <c:v>187.89067053458893</c:v>
                </c:pt>
                <c:pt idx="40">
                  <c:v>187.89067053458893</c:v>
                </c:pt>
                <c:pt idx="41">
                  <c:v>187.89067053458893</c:v>
                </c:pt>
                <c:pt idx="42">
                  <c:v>187.89067053458893</c:v>
                </c:pt>
                <c:pt idx="43">
                  <c:v>187.89067053458893</c:v>
                </c:pt>
                <c:pt idx="44">
                  <c:v>187.89067053458893</c:v>
                </c:pt>
                <c:pt idx="45">
                  <c:v>187.89067053458893</c:v>
                </c:pt>
                <c:pt idx="46">
                  <c:v>187.89067053458893</c:v>
                </c:pt>
                <c:pt idx="47">
                  <c:v>187.89067053458893</c:v>
                </c:pt>
                <c:pt idx="48">
                  <c:v>187.89067053458893</c:v>
                </c:pt>
                <c:pt idx="49">
                  <c:v>187.89067053458893</c:v>
                </c:pt>
                <c:pt idx="50">
                  <c:v>187.89067053458893</c:v>
                </c:pt>
                <c:pt idx="51">
                  <c:v>187.89067053458893</c:v>
                </c:pt>
                <c:pt idx="52">
                  <c:v>187.89067053458893</c:v>
                </c:pt>
                <c:pt idx="53">
                  <c:v>187.89067053458893</c:v>
                </c:pt>
                <c:pt idx="54">
                  <c:v>187.89067053458893</c:v>
                </c:pt>
                <c:pt idx="55">
                  <c:v>187.89067053458893</c:v>
                </c:pt>
                <c:pt idx="56">
                  <c:v>187.89067053458893</c:v>
                </c:pt>
                <c:pt idx="57">
                  <c:v>187.89067053458893</c:v>
                </c:pt>
                <c:pt idx="58">
                  <c:v>187.89067053458893</c:v>
                </c:pt>
                <c:pt idx="59">
                  <c:v>187.89067053458893</c:v>
                </c:pt>
                <c:pt idx="60">
                  <c:v>187.89067053458893</c:v>
                </c:pt>
                <c:pt idx="61">
                  <c:v>187.89067053458893</c:v>
                </c:pt>
                <c:pt idx="62">
                  <c:v>187.89067053458893</c:v>
                </c:pt>
                <c:pt idx="63">
                  <c:v>187.89067053458893</c:v>
                </c:pt>
                <c:pt idx="64">
                  <c:v>187.89067053458893</c:v>
                </c:pt>
                <c:pt idx="65">
                  <c:v>187.89067053458893</c:v>
                </c:pt>
                <c:pt idx="66">
                  <c:v>187.89067053458893</c:v>
                </c:pt>
                <c:pt idx="67">
                  <c:v>187.89067053458893</c:v>
                </c:pt>
                <c:pt idx="68">
                  <c:v>187.89067053458893</c:v>
                </c:pt>
                <c:pt idx="69">
                  <c:v>187.89067053458893</c:v>
                </c:pt>
                <c:pt idx="70">
                  <c:v>187.89067053458893</c:v>
                </c:pt>
                <c:pt idx="71">
                  <c:v>187.89067053458893</c:v>
                </c:pt>
                <c:pt idx="72">
                  <c:v>187.89067053458893</c:v>
                </c:pt>
                <c:pt idx="73">
                  <c:v>187.89067053458893</c:v>
                </c:pt>
                <c:pt idx="74">
                  <c:v>187.89067053458893</c:v>
                </c:pt>
                <c:pt idx="75">
                  <c:v>187.89067053458893</c:v>
                </c:pt>
                <c:pt idx="76">
                  <c:v>187.89067053458893</c:v>
                </c:pt>
                <c:pt idx="77">
                  <c:v>187.89067053458893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21423.314453499999</c:v>
                </c:pt>
                <c:pt idx="1">
                  <c:v>21366.0078125</c:v>
                </c:pt>
                <c:pt idx="2">
                  <c:v>21385.571289</c:v>
                </c:pt>
                <c:pt idx="3">
                  <c:v>21386.674804499999</c:v>
                </c:pt>
                <c:pt idx="4">
                  <c:v>21388.895507500001</c:v>
                </c:pt>
                <c:pt idx="5">
                  <c:v>21372.568359500001</c:v>
                </c:pt>
                <c:pt idx="6">
                  <c:v>21405.482422000001</c:v>
                </c:pt>
                <c:pt idx="7">
                  <c:v>21392.303711</c:v>
                </c:pt>
                <c:pt idx="8">
                  <c:v>21367.597656500002</c:v>
                </c:pt>
                <c:pt idx="9">
                  <c:v>14484.0302735</c:v>
                </c:pt>
                <c:pt idx="10">
                  <c:v>14470.4365235</c:v>
                </c:pt>
                <c:pt idx="11">
                  <c:v>14475.928711</c:v>
                </c:pt>
                <c:pt idx="12">
                  <c:v>14511.493652500001</c:v>
                </c:pt>
                <c:pt idx="13">
                  <c:v>14505.439453499999</c:v>
                </c:pt>
                <c:pt idx="14">
                  <c:v>14511.399414</c:v>
                </c:pt>
                <c:pt idx="15">
                  <c:v>14488.013672000001</c:v>
                </c:pt>
                <c:pt idx="16">
                  <c:v>14577.710449</c:v>
                </c:pt>
                <c:pt idx="17">
                  <c:v>11644.083008000001</c:v>
                </c:pt>
                <c:pt idx="18">
                  <c:v>11691.2021485</c:v>
                </c:pt>
                <c:pt idx="19">
                  <c:v>11662.336426</c:v>
                </c:pt>
                <c:pt idx="20">
                  <c:v>11656.215820500001</c:v>
                </c:pt>
                <c:pt idx="21">
                  <c:v>11643.564452999999</c:v>
                </c:pt>
                <c:pt idx="22">
                  <c:v>11653.362793</c:v>
                </c:pt>
                <c:pt idx="23">
                  <c:v>11658.810058499999</c:v>
                </c:pt>
                <c:pt idx="24">
                  <c:v>11644.754883</c:v>
                </c:pt>
                <c:pt idx="25">
                  <c:v>18058.657227</c:v>
                </c:pt>
                <c:pt idx="26">
                  <c:v>18069.027344000002</c:v>
                </c:pt>
                <c:pt idx="27">
                  <c:v>18074.083008000001</c:v>
                </c:pt>
                <c:pt idx="28">
                  <c:v>18052.286133000001</c:v>
                </c:pt>
                <c:pt idx="29">
                  <c:v>18039.932616999999</c:v>
                </c:pt>
                <c:pt idx="30">
                  <c:v>18044.004883000001</c:v>
                </c:pt>
                <c:pt idx="31">
                  <c:v>18037.365234000001</c:v>
                </c:pt>
                <c:pt idx="32">
                  <c:v>17226.414063</c:v>
                </c:pt>
                <c:pt idx="33">
                  <c:v>17217.839843500002</c:v>
                </c:pt>
                <c:pt idx="34">
                  <c:v>17251.305664</c:v>
                </c:pt>
                <c:pt idx="35">
                  <c:v>17232.146484000001</c:v>
                </c:pt>
                <c:pt idx="36">
                  <c:v>17238.28125</c:v>
                </c:pt>
                <c:pt idx="37">
                  <c:v>17234.126952999999</c:v>
                </c:pt>
                <c:pt idx="38">
                  <c:v>12852.486816500001</c:v>
                </c:pt>
                <c:pt idx="39">
                  <c:v>12822.747070000001</c:v>
                </c:pt>
                <c:pt idx="40">
                  <c:v>12844.928222499999</c:v>
                </c:pt>
                <c:pt idx="41">
                  <c:v>12828.815918</c:v>
                </c:pt>
                <c:pt idx="42">
                  <c:v>12810.902343999998</c:v>
                </c:pt>
                <c:pt idx="43">
                  <c:v>12816.1708985</c:v>
                </c:pt>
                <c:pt idx="44">
                  <c:v>12842.867676</c:v>
                </c:pt>
                <c:pt idx="45">
                  <c:v>12828.706543</c:v>
                </c:pt>
                <c:pt idx="46">
                  <c:v>12819.456054999999</c:v>
                </c:pt>
                <c:pt idx="47">
                  <c:v>12905.508301</c:v>
                </c:pt>
                <c:pt idx="48">
                  <c:v>12936.763672000001</c:v>
                </c:pt>
                <c:pt idx="49">
                  <c:v>12897.372070000001</c:v>
                </c:pt>
                <c:pt idx="50">
                  <c:v>12897.416015999999</c:v>
                </c:pt>
                <c:pt idx="51">
                  <c:v>12914.629883</c:v>
                </c:pt>
                <c:pt idx="52">
                  <c:v>12915.959472999999</c:v>
                </c:pt>
                <c:pt idx="53">
                  <c:v>12912.314941500001</c:v>
                </c:pt>
                <c:pt idx="54">
                  <c:v>9149.123047000001</c:v>
                </c:pt>
                <c:pt idx="55">
                  <c:v>9148.4614254999997</c:v>
                </c:pt>
                <c:pt idx="56">
                  <c:v>9162.171875</c:v>
                </c:pt>
                <c:pt idx="57">
                  <c:v>9156.431640499999</c:v>
                </c:pt>
                <c:pt idx="58">
                  <c:v>9159.7475584999993</c:v>
                </c:pt>
                <c:pt idx="59">
                  <c:v>9163.6601564999983</c:v>
                </c:pt>
                <c:pt idx="60">
                  <c:v>9170.208984500001</c:v>
                </c:pt>
                <c:pt idx="61">
                  <c:v>9157.265625</c:v>
                </c:pt>
                <c:pt idx="62">
                  <c:v>12052.174316500001</c:v>
                </c:pt>
                <c:pt idx="63">
                  <c:v>12051.341308999999</c:v>
                </c:pt>
                <c:pt idx="64">
                  <c:v>12049.041504000001</c:v>
                </c:pt>
                <c:pt idx="65">
                  <c:v>12052.421875</c:v>
                </c:pt>
                <c:pt idx="66">
                  <c:v>12048.758789</c:v>
                </c:pt>
                <c:pt idx="67">
                  <c:v>12035.314452999999</c:v>
                </c:pt>
                <c:pt idx="68">
                  <c:v>12027.425293</c:v>
                </c:pt>
                <c:pt idx="69">
                  <c:v>7143.0683595</c:v>
                </c:pt>
                <c:pt idx="70">
                  <c:v>7151.5576170000004</c:v>
                </c:pt>
                <c:pt idx="71">
                  <c:v>7158.3178710000002</c:v>
                </c:pt>
                <c:pt idx="72">
                  <c:v>7135.6357420000004</c:v>
                </c:pt>
                <c:pt idx="73">
                  <c:v>7144.3403319999998</c:v>
                </c:pt>
                <c:pt idx="74">
                  <c:v>7141.5295409999999</c:v>
                </c:pt>
                <c:pt idx="75">
                  <c:v>7160.8527830000003</c:v>
                </c:pt>
                <c:pt idx="76">
                  <c:v>7154.4978025</c:v>
                </c:pt>
                <c:pt idx="77">
                  <c:v>7143.9543455000003</c:v>
                </c:pt>
              </c:numCache>
            </c:numRef>
          </c:xVal>
          <c:yVal>
            <c:numRef>
              <c:f>' 10 models'!$I$2:$I$79</c:f>
              <c:numCache>
                <c:formatCode>General</c:formatCode>
                <c:ptCount val="78"/>
                <c:pt idx="0">
                  <c:v>89.614645858974512</c:v>
                </c:pt>
                <c:pt idx="1">
                  <c:v>89.614645858974512</c:v>
                </c:pt>
                <c:pt idx="2">
                  <c:v>89.614645858974512</c:v>
                </c:pt>
                <c:pt idx="3">
                  <c:v>89.614645858974512</c:v>
                </c:pt>
                <c:pt idx="4">
                  <c:v>89.614645858974512</c:v>
                </c:pt>
                <c:pt idx="5">
                  <c:v>89.614645858974512</c:v>
                </c:pt>
                <c:pt idx="6">
                  <c:v>89.614645858974512</c:v>
                </c:pt>
                <c:pt idx="7">
                  <c:v>89.614645858974512</c:v>
                </c:pt>
                <c:pt idx="8">
                  <c:v>89.614645858974512</c:v>
                </c:pt>
                <c:pt idx="9">
                  <c:v>89.614645858974512</c:v>
                </c:pt>
                <c:pt idx="10">
                  <c:v>89.614645858974512</c:v>
                </c:pt>
                <c:pt idx="11">
                  <c:v>89.614645858974512</c:v>
                </c:pt>
                <c:pt idx="12">
                  <c:v>89.614645858974512</c:v>
                </c:pt>
                <c:pt idx="13">
                  <c:v>89.614645858974512</c:v>
                </c:pt>
                <c:pt idx="14">
                  <c:v>89.614645858974512</c:v>
                </c:pt>
                <c:pt idx="15">
                  <c:v>89.614645858974512</c:v>
                </c:pt>
                <c:pt idx="16">
                  <c:v>89.614645858974512</c:v>
                </c:pt>
                <c:pt idx="17">
                  <c:v>89.614645858974512</c:v>
                </c:pt>
                <c:pt idx="18">
                  <c:v>89.614645858974512</c:v>
                </c:pt>
                <c:pt idx="19">
                  <c:v>89.614645858974512</c:v>
                </c:pt>
                <c:pt idx="20">
                  <c:v>89.614645858974512</c:v>
                </c:pt>
                <c:pt idx="21">
                  <c:v>89.614645858974512</c:v>
                </c:pt>
                <c:pt idx="22">
                  <c:v>89.614645858974512</c:v>
                </c:pt>
                <c:pt idx="23">
                  <c:v>89.614645858974512</c:v>
                </c:pt>
                <c:pt idx="24">
                  <c:v>89.614645858974512</c:v>
                </c:pt>
                <c:pt idx="25">
                  <c:v>89.614645858974512</c:v>
                </c:pt>
                <c:pt idx="26">
                  <c:v>89.614645858974512</c:v>
                </c:pt>
                <c:pt idx="27">
                  <c:v>89.614645858974512</c:v>
                </c:pt>
                <c:pt idx="28">
                  <c:v>89.614645858974512</c:v>
                </c:pt>
                <c:pt idx="29">
                  <c:v>89.614645858974512</c:v>
                </c:pt>
                <c:pt idx="30">
                  <c:v>89.614645858974512</c:v>
                </c:pt>
                <c:pt idx="31">
                  <c:v>89.614645858974512</c:v>
                </c:pt>
                <c:pt idx="32">
                  <c:v>89.614645858974512</c:v>
                </c:pt>
                <c:pt idx="33">
                  <c:v>89.614645858974512</c:v>
                </c:pt>
                <c:pt idx="34">
                  <c:v>89.614645858974512</c:v>
                </c:pt>
                <c:pt idx="35">
                  <c:v>89.614645858974512</c:v>
                </c:pt>
                <c:pt idx="36">
                  <c:v>89.614645858974512</c:v>
                </c:pt>
                <c:pt idx="37">
                  <c:v>89.614645858974512</c:v>
                </c:pt>
                <c:pt idx="38">
                  <c:v>89.614645858974512</c:v>
                </c:pt>
                <c:pt idx="39">
                  <c:v>89.614645858974512</c:v>
                </c:pt>
                <c:pt idx="40">
                  <c:v>89.614645858974512</c:v>
                </c:pt>
                <c:pt idx="41">
                  <c:v>89.614645858974512</c:v>
                </c:pt>
                <c:pt idx="42">
                  <c:v>89.614645858974512</c:v>
                </c:pt>
                <c:pt idx="43">
                  <c:v>89.614645858974512</c:v>
                </c:pt>
                <c:pt idx="44">
                  <c:v>89.614645858974512</c:v>
                </c:pt>
                <c:pt idx="45">
                  <c:v>89.614645858974512</c:v>
                </c:pt>
                <c:pt idx="46">
                  <c:v>89.614645858974512</c:v>
                </c:pt>
                <c:pt idx="47">
                  <c:v>89.614645858974512</c:v>
                </c:pt>
                <c:pt idx="48">
                  <c:v>89.614645858974512</c:v>
                </c:pt>
                <c:pt idx="49">
                  <c:v>89.614645858974512</c:v>
                </c:pt>
                <c:pt idx="50">
                  <c:v>89.614645858974512</c:v>
                </c:pt>
                <c:pt idx="51">
                  <c:v>89.614645858974512</c:v>
                </c:pt>
                <c:pt idx="52">
                  <c:v>89.614645858974512</c:v>
                </c:pt>
                <c:pt idx="53">
                  <c:v>89.614645858974512</c:v>
                </c:pt>
                <c:pt idx="54">
                  <c:v>89.614645858974512</c:v>
                </c:pt>
                <c:pt idx="55">
                  <c:v>89.614645858974512</c:v>
                </c:pt>
                <c:pt idx="56">
                  <c:v>89.614645858974512</c:v>
                </c:pt>
                <c:pt idx="57">
                  <c:v>89.614645858974512</c:v>
                </c:pt>
                <c:pt idx="58">
                  <c:v>89.614645858974512</c:v>
                </c:pt>
                <c:pt idx="59">
                  <c:v>89.614645858974512</c:v>
                </c:pt>
                <c:pt idx="60">
                  <c:v>89.614645858974512</c:v>
                </c:pt>
                <c:pt idx="61">
                  <c:v>89.614645858974512</c:v>
                </c:pt>
                <c:pt idx="62">
                  <c:v>89.614645858974512</c:v>
                </c:pt>
                <c:pt idx="63">
                  <c:v>89.614645858974512</c:v>
                </c:pt>
                <c:pt idx="64">
                  <c:v>89.614645858974512</c:v>
                </c:pt>
                <c:pt idx="65">
                  <c:v>89.614645858974512</c:v>
                </c:pt>
                <c:pt idx="66">
                  <c:v>89.614645858974512</c:v>
                </c:pt>
                <c:pt idx="67">
                  <c:v>89.614645858974512</c:v>
                </c:pt>
                <c:pt idx="68">
                  <c:v>89.614645858974512</c:v>
                </c:pt>
                <c:pt idx="69">
                  <c:v>89.614645858974512</c:v>
                </c:pt>
                <c:pt idx="70">
                  <c:v>89.614645858974512</c:v>
                </c:pt>
                <c:pt idx="71">
                  <c:v>89.614645858974512</c:v>
                </c:pt>
                <c:pt idx="72">
                  <c:v>89.614645858974512</c:v>
                </c:pt>
                <c:pt idx="73">
                  <c:v>89.614645858974512</c:v>
                </c:pt>
                <c:pt idx="74">
                  <c:v>89.614645858974512</c:v>
                </c:pt>
                <c:pt idx="75">
                  <c:v>89.614645858974512</c:v>
                </c:pt>
                <c:pt idx="76">
                  <c:v>89.614645858974512</c:v>
                </c:pt>
                <c:pt idx="77">
                  <c:v>89.614645858974512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186080"/>
        <c:axId val="457255312"/>
      </c:scatterChart>
      <c:valAx>
        <c:axId val="45518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7255312"/>
        <c:crosses val="autoZero"/>
        <c:crossBetween val="midCat"/>
      </c:valAx>
      <c:valAx>
        <c:axId val="45725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518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contours'!$D$2:$D$86</c:f>
              <c:numCache>
                <c:formatCode>General</c:formatCode>
                <c:ptCount val="85"/>
                <c:pt idx="0">
                  <c:v>523.30621299999996</c:v>
                </c:pt>
                <c:pt idx="1">
                  <c:v>522.66503899999998</c:v>
                </c:pt>
                <c:pt idx="2">
                  <c:v>522.58697500000005</c:v>
                </c:pt>
                <c:pt idx="3">
                  <c:v>522.58746299999996</c:v>
                </c:pt>
                <c:pt idx="4">
                  <c:v>522.68145800000002</c:v>
                </c:pt>
                <c:pt idx="5">
                  <c:v>522.24859600000002</c:v>
                </c:pt>
                <c:pt idx="6">
                  <c:v>522.96356200000002</c:v>
                </c:pt>
                <c:pt idx="7">
                  <c:v>522.86370799999997</c:v>
                </c:pt>
                <c:pt idx="8">
                  <c:v>522.23895300000004</c:v>
                </c:pt>
                <c:pt idx="9">
                  <c:v>428.942657</c:v>
                </c:pt>
                <c:pt idx="10">
                  <c:v>428.52941900000002</c:v>
                </c:pt>
                <c:pt idx="11">
                  <c:v>429.53076199999998</c:v>
                </c:pt>
                <c:pt idx="12">
                  <c:v>429.74050899999997</c:v>
                </c:pt>
                <c:pt idx="13">
                  <c:v>429.39627100000001</c:v>
                </c:pt>
                <c:pt idx="14">
                  <c:v>429.28155500000003</c:v>
                </c:pt>
                <c:pt idx="15">
                  <c:v>429.416718</c:v>
                </c:pt>
                <c:pt idx="16">
                  <c:v>430.11593599999998</c:v>
                </c:pt>
                <c:pt idx="17">
                  <c:v>383.80993699999999</c:v>
                </c:pt>
                <c:pt idx="18">
                  <c:v>385.436646</c:v>
                </c:pt>
                <c:pt idx="19">
                  <c:v>384.221405</c:v>
                </c:pt>
                <c:pt idx="20">
                  <c:v>384.09487899999999</c:v>
                </c:pt>
                <c:pt idx="21">
                  <c:v>383.73803700000002</c:v>
                </c:pt>
                <c:pt idx="22">
                  <c:v>384.02740499999999</c:v>
                </c:pt>
                <c:pt idx="23">
                  <c:v>384.19473299999999</c:v>
                </c:pt>
                <c:pt idx="24">
                  <c:v>383.70791600000001</c:v>
                </c:pt>
                <c:pt idx="25">
                  <c:v>550.57824700000003</c:v>
                </c:pt>
                <c:pt idx="26">
                  <c:v>550.95538299999998</c:v>
                </c:pt>
                <c:pt idx="27">
                  <c:v>550.81219499999997</c:v>
                </c:pt>
                <c:pt idx="28">
                  <c:v>549.300659</c:v>
                </c:pt>
                <c:pt idx="29">
                  <c:v>549.67034899999999</c:v>
                </c:pt>
                <c:pt idx="30">
                  <c:v>549.07605000000001</c:v>
                </c:pt>
                <c:pt idx="31">
                  <c:v>548.97094700000002</c:v>
                </c:pt>
                <c:pt idx="32">
                  <c:v>549.45507799999996</c:v>
                </c:pt>
                <c:pt idx="33">
                  <c:v>478.02719100000002</c:v>
                </c:pt>
                <c:pt idx="34">
                  <c:v>478.71295199999997</c:v>
                </c:pt>
                <c:pt idx="35">
                  <c:v>479.93969700000002</c:v>
                </c:pt>
                <c:pt idx="36">
                  <c:v>477.65850799999998</c:v>
                </c:pt>
                <c:pt idx="37">
                  <c:v>478.58938599999999</c:v>
                </c:pt>
                <c:pt idx="38">
                  <c:v>478.25939899999997</c:v>
                </c:pt>
                <c:pt idx="39">
                  <c:v>478.47851600000001</c:v>
                </c:pt>
                <c:pt idx="40">
                  <c:v>478.467285</c:v>
                </c:pt>
                <c:pt idx="41">
                  <c:v>423.74899299999998</c:v>
                </c:pt>
                <c:pt idx="42">
                  <c:v>423.19332900000001</c:v>
                </c:pt>
                <c:pt idx="43">
                  <c:v>423.93667599999998</c:v>
                </c:pt>
                <c:pt idx="44">
                  <c:v>423.06076000000002</c:v>
                </c:pt>
                <c:pt idx="45">
                  <c:v>422.58392300000003</c:v>
                </c:pt>
                <c:pt idx="46">
                  <c:v>422.77652</c:v>
                </c:pt>
                <c:pt idx="47">
                  <c:v>423.50625600000001</c:v>
                </c:pt>
                <c:pt idx="48">
                  <c:v>423.57336400000003</c:v>
                </c:pt>
                <c:pt idx="49">
                  <c:v>423.20523100000003</c:v>
                </c:pt>
                <c:pt idx="50">
                  <c:v>424.19082600000002</c:v>
                </c:pt>
                <c:pt idx="51">
                  <c:v>424.53555299999999</c:v>
                </c:pt>
                <c:pt idx="52">
                  <c:v>424.00958300000002</c:v>
                </c:pt>
                <c:pt idx="53">
                  <c:v>424.02456699999999</c:v>
                </c:pt>
                <c:pt idx="54">
                  <c:v>424.08123799999998</c:v>
                </c:pt>
                <c:pt idx="55">
                  <c:v>424.77371199999999</c:v>
                </c:pt>
                <c:pt idx="56">
                  <c:v>424.07351699999998</c:v>
                </c:pt>
                <c:pt idx="57">
                  <c:v>424.38986199999999</c:v>
                </c:pt>
                <c:pt idx="58">
                  <c:v>342.71343999999999</c:v>
                </c:pt>
                <c:pt idx="59">
                  <c:v>342.71398900000003</c:v>
                </c:pt>
                <c:pt idx="60">
                  <c:v>343.06872600000003</c:v>
                </c:pt>
                <c:pt idx="61">
                  <c:v>342.65176400000001</c:v>
                </c:pt>
                <c:pt idx="62">
                  <c:v>342.76049799999998</c:v>
                </c:pt>
                <c:pt idx="63">
                  <c:v>342.94433600000002</c:v>
                </c:pt>
                <c:pt idx="64">
                  <c:v>342.94189499999999</c:v>
                </c:pt>
                <c:pt idx="65">
                  <c:v>343.25216699999999</c:v>
                </c:pt>
                <c:pt idx="66">
                  <c:v>342.78616299999999</c:v>
                </c:pt>
                <c:pt idx="67">
                  <c:v>406.48599200000001</c:v>
                </c:pt>
                <c:pt idx="68">
                  <c:v>406.92990099999997</c:v>
                </c:pt>
                <c:pt idx="69">
                  <c:v>406.96264600000001</c:v>
                </c:pt>
                <c:pt idx="70">
                  <c:v>406.31707799999998</c:v>
                </c:pt>
                <c:pt idx="71">
                  <c:v>406.45541400000002</c:v>
                </c:pt>
                <c:pt idx="72">
                  <c:v>406.71481299999999</c:v>
                </c:pt>
                <c:pt idx="73">
                  <c:v>406.55737299999998</c:v>
                </c:pt>
                <c:pt idx="74">
                  <c:v>406.29394500000001</c:v>
                </c:pt>
                <c:pt idx="75">
                  <c:v>406.18450899999999</c:v>
                </c:pt>
                <c:pt idx="76">
                  <c:v>303.33993500000003</c:v>
                </c:pt>
                <c:pt idx="77">
                  <c:v>303.63845800000001</c:v>
                </c:pt>
                <c:pt idx="78">
                  <c:v>303.81640599999997</c:v>
                </c:pt>
                <c:pt idx="79">
                  <c:v>302.87756300000001</c:v>
                </c:pt>
                <c:pt idx="80">
                  <c:v>303.18832400000002</c:v>
                </c:pt>
                <c:pt idx="81">
                  <c:v>303.26440400000001</c:v>
                </c:pt>
                <c:pt idx="82">
                  <c:v>304.33670000000001</c:v>
                </c:pt>
                <c:pt idx="83">
                  <c:v>304.008759</c:v>
                </c:pt>
                <c:pt idx="84">
                  <c:v>303.67666600000001</c:v>
                </c:pt>
              </c:numCache>
            </c:numRef>
          </c:xVal>
          <c:yVal>
            <c:numRef>
              <c:f>' 10 contours'!$C$2:$C$86</c:f>
              <c:numCache>
                <c:formatCode>General</c:formatCode>
                <c:ptCount val="85"/>
                <c:pt idx="0">
                  <c:v>522.94445800000005</c:v>
                </c:pt>
                <c:pt idx="1">
                  <c:v>522.03539999999998</c:v>
                </c:pt>
                <c:pt idx="2">
                  <c:v>522.44818099999998</c:v>
                </c:pt>
                <c:pt idx="3">
                  <c:v>526.85418700000002</c:v>
                </c:pt>
                <c:pt idx="4">
                  <c:v>524.87438999999995</c:v>
                </c:pt>
                <c:pt idx="5">
                  <c:v>523.63281300000006</c:v>
                </c:pt>
                <c:pt idx="6">
                  <c:v>522.409851</c:v>
                </c:pt>
                <c:pt idx="7">
                  <c:v>526.21374500000002</c:v>
                </c:pt>
                <c:pt idx="8">
                  <c:v>524.78008999999997</c:v>
                </c:pt>
                <c:pt idx="9">
                  <c:v>429.64447000000001</c:v>
                </c:pt>
                <c:pt idx="10">
                  <c:v>427.07406600000002</c:v>
                </c:pt>
                <c:pt idx="11">
                  <c:v>431.345642</c:v>
                </c:pt>
                <c:pt idx="12">
                  <c:v>430.94348100000002</c:v>
                </c:pt>
                <c:pt idx="13">
                  <c:v>430.41751099999999</c:v>
                </c:pt>
                <c:pt idx="14">
                  <c:v>432.29302999999999</c:v>
                </c:pt>
                <c:pt idx="15">
                  <c:v>431.03997800000002</c:v>
                </c:pt>
                <c:pt idx="16">
                  <c:v>431.79260299999999</c:v>
                </c:pt>
                <c:pt idx="17">
                  <c:v>386.04666099999997</c:v>
                </c:pt>
                <c:pt idx="18">
                  <c:v>385.63073700000001</c:v>
                </c:pt>
                <c:pt idx="19">
                  <c:v>385.82461499999999</c:v>
                </c:pt>
                <c:pt idx="20">
                  <c:v>384.94485500000002</c:v>
                </c:pt>
                <c:pt idx="21">
                  <c:v>384.63742100000002</c:v>
                </c:pt>
                <c:pt idx="22">
                  <c:v>384.97226000000001</c:v>
                </c:pt>
                <c:pt idx="23">
                  <c:v>385.38348400000001</c:v>
                </c:pt>
                <c:pt idx="24">
                  <c:v>386.08517499999999</c:v>
                </c:pt>
                <c:pt idx="25">
                  <c:v>553.48870799999997</c:v>
                </c:pt>
                <c:pt idx="26">
                  <c:v>548.57598900000005</c:v>
                </c:pt>
                <c:pt idx="27">
                  <c:v>549.83642599999996</c:v>
                </c:pt>
                <c:pt idx="28">
                  <c:v>551.19598399999995</c:v>
                </c:pt>
                <c:pt idx="29">
                  <c:v>552.56561299999998</c:v>
                </c:pt>
                <c:pt idx="30">
                  <c:v>549.94909700000005</c:v>
                </c:pt>
                <c:pt idx="31">
                  <c:v>551.98266599999999</c:v>
                </c:pt>
                <c:pt idx="32">
                  <c:v>549.74035600000002</c:v>
                </c:pt>
                <c:pt idx="33">
                  <c:v>477.092804</c:v>
                </c:pt>
                <c:pt idx="34">
                  <c:v>477.08898900000003</c:v>
                </c:pt>
                <c:pt idx="35">
                  <c:v>477.057007</c:v>
                </c:pt>
                <c:pt idx="36">
                  <c:v>477.26986699999998</c:v>
                </c:pt>
                <c:pt idx="37">
                  <c:v>477.240387</c:v>
                </c:pt>
                <c:pt idx="38">
                  <c:v>477.11676</c:v>
                </c:pt>
                <c:pt idx="39">
                  <c:v>477.02346799999998</c:v>
                </c:pt>
                <c:pt idx="40">
                  <c:v>477.02432299999998</c:v>
                </c:pt>
                <c:pt idx="41">
                  <c:v>422.48748799999998</c:v>
                </c:pt>
                <c:pt idx="42">
                  <c:v>422.28533900000002</c:v>
                </c:pt>
                <c:pt idx="43">
                  <c:v>422.03149400000001</c:v>
                </c:pt>
                <c:pt idx="44">
                  <c:v>423.862122</c:v>
                </c:pt>
                <c:pt idx="45">
                  <c:v>422.22421300000002</c:v>
                </c:pt>
                <c:pt idx="46">
                  <c:v>421.946594</c:v>
                </c:pt>
                <c:pt idx="47">
                  <c:v>422.43292200000002</c:v>
                </c:pt>
                <c:pt idx="48">
                  <c:v>422.21597300000002</c:v>
                </c:pt>
                <c:pt idx="49">
                  <c:v>422.10168499999997</c:v>
                </c:pt>
                <c:pt idx="50">
                  <c:v>423.30938700000002</c:v>
                </c:pt>
                <c:pt idx="51">
                  <c:v>423.57699600000001</c:v>
                </c:pt>
                <c:pt idx="52">
                  <c:v>422.94085699999999</c:v>
                </c:pt>
                <c:pt idx="53">
                  <c:v>423.12207000000001</c:v>
                </c:pt>
                <c:pt idx="54">
                  <c:v>423.58041400000002</c:v>
                </c:pt>
                <c:pt idx="55">
                  <c:v>422.95504799999998</c:v>
                </c:pt>
                <c:pt idx="56">
                  <c:v>423.38400300000001</c:v>
                </c:pt>
                <c:pt idx="57">
                  <c:v>423.17260700000003</c:v>
                </c:pt>
                <c:pt idx="58">
                  <c:v>340.85195900000002</c:v>
                </c:pt>
                <c:pt idx="59">
                  <c:v>340.885559</c:v>
                </c:pt>
                <c:pt idx="60">
                  <c:v>340.88458300000002</c:v>
                </c:pt>
                <c:pt idx="61">
                  <c:v>341.09524499999998</c:v>
                </c:pt>
                <c:pt idx="62">
                  <c:v>341.079926</c:v>
                </c:pt>
                <c:pt idx="63">
                  <c:v>341.05130000000003</c:v>
                </c:pt>
                <c:pt idx="64">
                  <c:v>341.03375199999999</c:v>
                </c:pt>
                <c:pt idx="65">
                  <c:v>340.90554800000001</c:v>
                </c:pt>
                <c:pt idx="66">
                  <c:v>341.08904999999999</c:v>
                </c:pt>
                <c:pt idx="67">
                  <c:v>405.714111</c:v>
                </c:pt>
                <c:pt idx="68">
                  <c:v>405.389679</c:v>
                </c:pt>
                <c:pt idx="69">
                  <c:v>405.57705700000002</c:v>
                </c:pt>
                <c:pt idx="70">
                  <c:v>405.87841800000001</c:v>
                </c:pt>
                <c:pt idx="71">
                  <c:v>405.77194200000002</c:v>
                </c:pt>
                <c:pt idx="72">
                  <c:v>405.04629499999999</c:v>
                </c:pt>
                <c:pt idx="73">
                  <c:v>405.35647599999999</c:v>
                </c:pt>
                <c:pt idx="74">
                  <c:v>404.92675800000001</c:v>
                </c:pt>
                <c:pt idx="75">
                  <c:v>405.023956</c:v>
                </c:pt>
                <c:pt idx="76">
                  <c:v>301.72579999999999</c:v>
                </c:pt>
                <c:pt idx="77">
                  <c:v>301.671448</c:v>
                </c:pt>
                <c:pt idx="78">
                  <c:v>301.60205100000002</c:v>
                </c:pt>
                <c:pt idx="79">
                  <c:v>301.78994799999998</c:v>
                </c:pt>
                <c:pt idx="80">
                  <c:v>301.778412</c:v>
                </c:pt>
                <c:pt idx="81">
                  <c:v>301.29379299999999</c:v>
                </c:pt>
                <c:pt idx="82">
                  <c:v>301.388397</c:v>
                </c:pt>
                <c:pt idx="83">
                  <c:v>301.07409699999999</c:v>
                </c:pt>
                <c:pt idx="84">
                  <c:v>301.20556599999998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460144"/>
        <c:axId val="535458184"/>
      </c:scatterChart>
      <c:valAx>
        <c:axId val="53546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5458184"/>
        <c:crosses val="autoZero"/>
        <c:crossBetween val="midCat"/>
      </c:valAx>
      <c:valAx>
        <c:axId val="535458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546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contours'!$F$2:$F$86</c:f>
              <c:numCache>
                <c:formatCode>General</c:formatCode>
                <c:ptCount val="85"/>
                <c:pt idx="0">
                  <c:v>523.12533550000001</c:v>
                </c:pt>
                <c:pt idx="1">
                  <c:v>522.35021949999998</c:v>
                </c:pt>
                <c:pt idx="2">
                  <c:v>522.51757799999996</c:v>
                </c:pt>
                <c:pt idx="3">
                  <c:v>524.72082499999999</c:v>
                </c:pt>
                <c:pt idx="4">
                  <c:v>523.77792399999998</c:v>
                </c:pt>
                <c:pt idx="5">
                  <c:v>522.94070450000004</c:v>
                </c:pt>
                <c:pt idx="6">
                  <c:v>522.68670650000001</c:v>
                </c:pt>
                <c:pt idx="7">
                  <c:v>524.53872649999994</c:v>
                </c:pt>
                <c:pt idx="8">
                  <c:v>523.50952150000001</c:v>
                </c:pt>
                <c:pt idx="9">
                  <c:v>429.2935635</c:v>
                </c:pt>
                <c:pt idx="10">
                  <c:v>427.80174250000005</c:v>
                </c:pt>
                <c:pt idx="11">
                  <c:v>430.43820199999999</c:v>
                </c:pt>
                <c:pt idx="12">
                  <c:v>430.341995</c:v>
                </c:pt>
                <c:pt idx="13">
                  <c:v>429.90689099999997</c:v>
                </c:pt>
                <c:pt idx="14">
                  <c:v>430.78729250000004</c:v>
                </c:pt>
                <c:pt idx="15">
                  <c:v>430.22834799999998</c:v>
                </c:pt>
                <c:pt idx="16">
                  <c:v>430.95426950000001</c:v>
                </c:pt>
                <c:pt idx="17">
                  <c:v>384.92829899999998</c:v>
                </c:pt>
                <c:pt idx="18">
                  <c:v>385.53369150000003</c:v>
                </c:pt>
                <c:pt idx="19">
                  <c:v>385.02301</c:v>
                </c:pt>
                <c:pt idx="20">
                  <c:v>384.51986699999998</c:v>
                </c:pt>
                <c:pt idx="21">
                  <c:v>384.18772899999999</c:v>
                </c:pt>
                <c:pt idx="22">
                  <c:v>384.49983250000002</c:v>
                </c:pt>
                <c:pt idx="23">
                  <c:v>384.7891085</c:v>
                </c:pt>
                <c:pt idx="24">
                  <c:v>384.8965455</c:v>
                </c:pt>
                <c:pt idx="25">
                  <c:v>552.0334775</c:v>
                </c:pt>
                <c:pt idx="26">
                  <c:v>549.76568599999996</c:v>
                </c:pt>
                <c:pt idx="27">
                  <c:v>550.32431049999991</c:v>
                </c:pt>
                <c:pt idx="28">
                  <c:v>550.24832149999997</c:v>
                </c:pt>
                <c:pt idx="29">
                  <c:v>551.11798099999999</c:v>
                </c:pt>
                <c:pt idx="30">
                  <c:v>549.51257350000003</c:v>
                </c:pt>
                <c:pt idx="31">
                  <c:v>550.47680650000007</c:v>
                </c:pt>
                <c:pt idx="32">
                  <c:v>549.59771699999999</c:v>
                </c:pt>
                <c:pt idx="33">
                  <c:v>477.55999750000001</c:v>
                </c:pt>
                <c:pt idx="34">
                  <c:v>477.90097049999997</c:v>
                </c:pt>
                <c:pt idx="35">
                  <c:v>478.49835200000001</c:v>
                </c:pt>
                <c:pt idx="36">
                  <c:v>477.46418749999998</c:v>
                </c:pt>
                <c:pt idx="37">
                  <c:v>477.91488649999997</c:v>
                </c:pt>
                <c:pt idx="38">
                  <c:v>477.68807949999996</c:v>
                </c:pt>
                <c:pt idx="39">
                  <c:v>477.750992</c:v>
                </c:pt>
                <c:pt idx="40">
                  <c:v>477.74580400000002</c:v>
                </c:pt>
                <c:pt idx="41">
                  <c:v>423.11824049999996</c:v>
                </c:pt>
                <c:pt idx="42">
                  <c:v>422.73933399999999</c:v>
                </c:pt>
                <c:pt idx="43">
                  <c:v>422.98408499999999</c:v>
                </c:pt>
                <c:pt idx="44">
                  <c:v>423.46144100000004</c:v>
                </c:pt>
                <c:pt idx="45">
                  <c:v>422.40406800000005</c:v>
                </c:pt>
                <c:pt idx="46">
                  <c:v>422.361557</c:v>
                </c:pt>
                <c:pt idx="47">
                  <c:v>422.96958900000004</c:v>
                </c:pt>
                <c:pt idx="48">
                  <c:v>422.89466850000002</c:v>
                </c:pt>
                <c:pt idx="49">
                  <c:v>422.653458</c:v>
                </c:pt>
                <c:pt idx="50">
                  <c:v>423.75010650000002</c:v>
                </c:pt>
                <c:pt idx="51">
                  <c:v>424.05627449999997</c:v>
                </c:pt>
                <c:pt idx="52">
                  <c:v>423.47522000000004</c:v>
                </c:pt>
                <c:pt idx="53">
                  <c:v>423.57331850000003</c:v>
                </c:pt>
                <c:pt idx="54">
                  <c:v>423.830826</c:v>
                </c:pt>
                <c:pt idx="55">
                  <c:v>423.86437999999998</c:v>
                </c:pt>
                <c:pt idx="56">
                  <c:v>423.72875999999997</c:v>
                </c:pt>
                <c:pt idx="57">
                  <c:v>423.78123449999998</c:v>
                </c:pt>
                <c:pt idx="58">
                  <c:v>341.78269950000004</c:v>
                </c:pt>
                <c:pt idx="59">
                  <c:v>341.79977400000001</c:v>
                </c:pt>
                <c:pt idx="60">
                  <c:v>341.9766545</c:v>
                </c:pt>
                <c:pt idx="61">
                  <c:v>341.87350449999997</c:v>
                </c:pt>
                <c:pt idx="62">
                  <c:v>341.92021199999999</c:v>
                </c:pt>
                <c:pt idx="63">
                  <c:v>341.99781800000005</c:v>
                </c:pt>
                <c:pt idx="64">
                  <c:v>341.98782349999999</c:v>
                </c:pt>
                <c:pt idx="65">
                  <c:v>342.07885750000003</c:v>
                </c:pt>
                <c:pt idx="66">
                  <c:v>341.93760650000002</c:v>
                </c:pt>
                <c:pt idx="67">
                  <c:v>406.10005150000001</c:v>
                </c:pt>
                <c:pt idx="68">
                  <c:v>406.15978999999999</c:v>
                </c:pt>
                <c:pt idx="69">
                  <c:v>406.26985150000002</c:v>
                </c:pt>
                <c:pt idx="70">
                  <c:v>406.09774800000002</c:v>
                </c:pt>
                <c:pt idx="71">
                  <c:v>406.11367800000005</c:v>
                </c:pt>
                <c:pt idx="72">
                  <c:v>405.88055399999996</c:v>
                </c:pt>
                <c:pt idx="73">
                  <c:v>405.95692450000001</c:v>
                </c:pt>
                <c:pt idx="74">
                  <c:v>405.61035149999998</c:v>
                </c:pt>
                <c:pt idx="75">
                  <c:v>405.60423249999997</c:v>
                </c:pt>
                <c:pt idx="76">
                  <c:v>302.53286750000001</c:v>
                </c:pt>
                <c:pt idx="77">
                  <c:v>302.65495299999998</c:v>
                </c:pt>
                <c:pt idx="78">
                  <c:v>302.70922849999999</c:v>
                </c:pt>
                <c:pt idx="79">
                  <c:v>302.3337555</c:v>
                </c:pt>
                <c:pt idx="80">
                  <c:v>302.48336800000004</c:v>
                </c:pt>
                <c:pt idx="81">
                  <c:v>302.27909850000003</c:v>
                </c:pt>
                <c:pt idx="82">
                  <c:v>302.8625485</c:v>
                </c:pt>
                <c:pt idx="83">
                  <c:v>302.541428</c:v>
                </c:pt>
                <c:pt idx="84">
                  <c:v>302.44111599999997</c:v>
                </c:pt>
              </c:numCache>
            </c:numRef>
          </c:xVal>
          <c:yVal>
            <c:numRef>
              <c:f>' 10 contours'!$E$2:$E$86</c:f>
              <c:numCache>
                <c:formatCode>General</c:formatCode>
                <c:ptCount val="85"/>
                <c:pt idx="0">
                  <c:v>0.36175499999990279</c:v>
                </c:pt>
                <c:pt idx="1">
                  <c:v>0.6296389999999974</c:v>
                </c:pt>
                <c:pt idx="2">
                  <c:v>0.13879400000007536</c:v>
                </c:pt>
                <c:pt idx="3">
                  <c:v>-4.2667240000000675</c:v>
                </c:pt>
                <c:pt idx="4">
                  <c:v>-2.1929319999999279</c:v>
                </c:pt>
                <c:pt idx="5">
                  <c:v>-1.3842170000000351</c:v>
                </c:pt>
                <c:pt idx="6">
                  <c:v>0.55371100000002116</c:v>
                </c:pt>
                <c:pt idx="7">
                  <c:v>-3.350037000000043</c:v>
                </c:pt>
                <c:pt idx="8">
                  <c:v>-2.5411369999999351</c:v>
                </c:pt>
                <c:pt idx="9">
                  <c:v>-0.70181300000001556</c:v>
                </c:pt>
                <c:pt idx="10">
                  <c:v>1.4553530000000023</c:v>
                </c:pt>
                <c:pt idx="11">
                  <c:v>-1.8148800000000165</c:v>
                </c:pt>
                <c:pt idx="12">
                  <c:v>-1.2029720000000452</c:v>
                </c:pt>
                <c:pt idx="13">
                  <c:v>-1.0212399999999775</c:v>
                </c:pt>
                <c:pt idx="14">
                  <c:v>-3.0114749999999617</c:v>
                </c:pt>
                <c:pt idx="15">
                  <c:v>-1.6232600000000161</c:v>
                </c:pt>
                <c:pt idx="16">
                  <c:v>-1.676667000000009</c:v>
                </c:pt>
                <c:pt idx="17">
                  <c:v>-2.2367239999999811</c:v>
                </c:pt>
                <c:pt idx="18">
                  <c:v>-0.19409100000001445</c:v>
                </c:pt>
                <c:pt idx="19">
                  <c:v>-1.60320999999999</c:v>
                </c:pt>
                <c:pt idx="20">
                  <c:v>-0.84997600000002649</c:v>
                </c:pt>
                <c:pt idx="21">
                  <c:v>-0.89938399999999774</c:v>
                </c:pt>
                <c:pt idx="22">
                  <c:v>-0.94485500000001821</c:v>
                </c:pt>
                <c:pt idx="23">
                  <c:v>-1.1887510000000248</c:v>
                </c:pt>
                <c:pt idx="24">
                  <c:v>-2.3772589999999809</c:v>
                </c:pt>
                <c:pt idx="25">
                  <c:v>-2.9104609999999411</c:v>
                </c:pt>
                <c:pt idx="26">
                  <c:v>2.3793939999999338</c:v>
                </c:pt>
                <c:pt idx="27">
                  <c:v>0.97576900000001388</c:v>
                </c:pt>
                <c:pt idx="28">
                  <c:v>-1.8953249999999571</c:v>
                </c:pt>
                <c:pt idx="29">
                  <c:v>-2.8952639999999974</c:v>
                </c:pt>
                <c:pt idx="30">
                  <c:v>-0.87304700000004232</c:v>
                </c:pt>
                <c:pt idx="31">
                  <c:v>-3.0117189999999709</c:v>
                </c:pt>
                <c:pt idx="32">
                  <c:v>-0.28527800000006209</c:v>
                </c:pt>
                <c:pt idx="33">
                  <c:v>0.93438700000001518</c:v>
                </c:pt>
                <c:pt idx="34">
                  <c:v>1.6239629999999465</c:v>
                </c:pt>
                <c:pt idx="35">
                  <c:v>2.8826900000000251</c:v>
                </c:pt>
                <c:pt idx="36">
                  <c:v>0.3886410000000069</c:v>
                </c:pt>
                <c:pt idx="37">
                  <c:v>1.3489989999999921</c:v>
                </c:pt>
                <c:pt idx="38">
                  <c:v>1.1426389999999742</c:v>
                </c:pt>
                <c:pt idx="39">
                  <c:v>1.4550480000000334</c:v>
                </c:pt>
                <c:pt idx="40">
                  <c:v>1.4429620000000227</c:v>
                </c:pt>
                <c:pt idx="41">
                  <c:v>1.2615049999999997</c:v>
                </c:pt>
                <c:pt idx="42">
                  <c:v>0.90798999999998387</c:v>
                </c:pt>
                <c:pt idx="43">
                  <c:v>1.905181999999968</c:v>
                </c:pt>
                <c:pt idx="44">
                  <c:v>-0.80136199999998325</c:v>
                </c:pt>
                <c:pt idx="45">
                  <c:v>0.35971000000000686</c:v>
                </c:pt>
                <c:pt idx="46">
                  <c:v>0.82992600000000039</c:v>
                </c:pt>
                <c:pt idx="47">
                  <c:v>1.0733339999999885</c:v>
                </c:pt>
                <c:pt idx="48">
                  <c:v>1.3573910000000069</c:v>
                </c:pt>
                <c:pt idx="49">
                  <c:v>1.1035460000000512</c:v>
                </c:pt>
                <c:pt idx="50">
                  <c:v>0.88143900000000031</c:v>
                </c:pt>
                <c:pt idx="51">
                  <c:v>0.95855699999998478</c:v>
                </c:pt>
                <c:pt idx="52">
                  <c:v>1.0687260000000265</c:v>
                </c:pt>
                <c:pt idx="53">
                  <c:v>0.90249699999998256</c:v>
                </c:pt>
                <c:pt idx="54">
                  <c:v>0.50082399999996596</c:v>
                </c:pt>
                <c:pt idx="55">
                  <c:v>1.8186640000000125</c:v>
                </c:pt>
                <c:pt idx="56">
                  <c:v>0.6895139999999742</c:v>
                </c:pt>
                <c:pt idx="57">
                  <c:v>1.217254999999966</c:v>
                </c:pt>
                <c:pt idx="58">
                  <c:v>1.8614809999999693</c:v>
                </c:pt>
                <c:pt idx="59">
                  <c:v>1.8284300000000258</c:v>
                </c:pt>
                <c:pt idx="60">
                  <c:v>2.1841430000000059</c:v>
                </c:pt>
                <c:pt idx="61">
                  <c:v>1.5565190000000371</c:v>
                </c:pt>
                <c:pt idx="62">
                  <c:v>1.6805719999999837</c:v>
                </c:pt>
                <c:pt idx="63">
                  <c:v>1.8930359999999951</c:v>
                </c:pt>
                <c:pt idx="64">
                  <c:v>1.9081429999999955</c:v>
                </c:pt>
                <c:pt idx="65">
                  <c:v>2.3466189999999756</c:v>
                </c:pt>
                <c:pt idx="66">
                  <c:v>1.6971130000000016</c:v>
                </c:pt>
                <c:pt idx="67">
                  <c:v>0.77188100000000759</c:v>
                </c:pt>
                <c:pt idx="68">
                  <c:v>1.5402219999999716</c:v>
                </c:pt>
                <c:pt idx="69">
                  <c:v>1.3855889999999818</c:v>
                </c:pt>
                <c:pt idx="70">
                  <c:v>0.4386599999999703</c:v>
                </c:pt>
                <c:pt idx="71">
                  <c:v>0.68347199999999475</c:v>
                </c:pt>
                <c:pt idx="72">
                  <c:v>1.6685180000000059</c:v>
                </c:pt>
                <c:pt idx="73">
                  <c:v>1.2008969999999977</c:v>
                </c:pt>
                <c:pt idx="74">
                  <c:v>1.3671870000000013</c:v>
                </c:pt>
                <c:pt idx="75">
                  <c:v>1.1605529999999931</c:v>
                </c:pt>
                <c:pt idx="76">
                  <c:v>1.614135000000033</c:v>
                </c:pt>
                <c:pt idx="77">
                  <c:v>1.9670100000000161</c:v>
                </c:pt>
                <c:pt idx="78">
                  <c:v>2.214354999999955</c:v>
                </c:pt>
                <c:pt idx="79">
                  <c:v>1.087615000000028</c:v>
                </c:pt>
                <c:pt idx="80">
                  <c:v>1.4099120000000198</c:v>
                </c:pt>
                <c:pt idx="81">
                  <c:v>1.9706110000000194</c:v>
                </c:pt>
                <c:pt idx="82">
                  <c:v>2.9483030000000099</c:v>
                </c:pt>
                <c:pt idx="83">
                  <c:v>2.934662000000003</c:v>
                </c:pt>
                <c:pt idx="84">
                  <c:v>2.4711000000000354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contours'!$F$2:$F$86</c:f>
              <c:numCache>
                <c:formatCode>General</c:formatCode>
                <c:ptCount val="85"/>
                <c:pt idx="0">
                  <c:v>523.12533550000001</c:v>
                </c:pt>
                <c:pt idx="1">
                  <c:v>522.35021949999998</c:v>
                </c:pt>
                <c:pt idx="2">
                  <c:v>522.51757799999996</c:v>
                </c:pt>
                <c:pt idx="3">
                  <c:v>524.72082499999999</c:v>
                </c:pt>
                <c:pt idx="4">
                  <c:v>523.77792399999998</c:v>
                </c:pt>
                <c:pt idx="5">
                  <c:v>522.94070450000004</c:v>
                </c:pt>
                <c:pt idx="6">
                  <c:v>522.68670650000001</c:v>
                </c:pt>
                <c:pt idx="7">
                  <c:v>524.53872649999994</c:v>
                </c:pt>
                <c:pt idx="8">
                  <c:v>523.50952150000001</c:v>
                </c:pt>
                <c:pt idx="9">
                  <c:v>429.2935635</c:v>
                </c:pt>
                <c:pt idx="10">
                  <c:v>427.80174250000005</c:v>
                </c:pt>
                <c:pt idx="11">
                  <c:v>430.43820199999999</c:v>
                </c:pt>
                <c:pt idx="12">
                  <c:v>430.341995</c:v>
                </c:pt>
                <c:pt idx="13">
                  <c:v>429.90689099999997</c:v>
                </c:pt>
                <c:pt idx="14">
                  <c:v>430.78729250000004</c:v>
                </c:pt>
                <c:pt idx="15">
                  <c:v>430.22834799999998</c:v>
                </c:pt>
                <c:pt idx="16">
                  <c:v>430.95426950000001</c:v>
                </c:pt>
                <c:pt idx="17">
                  <c:v>384.92829899999998</c:v>
                </c:pt>
                <c:pt idx="18">
                  <c:v>385.53369150000003</c:v>
                </c:pt>
                <c:pt idx="19">
                  <c:v>385.02301</c:v>
                </c:pt>
                <c:pt idx="20">
                  <c:v>384.51986699999998</c:v>
                </c:pt>
                <c:pt idx="21">
                  <c:v>384.18772899999999</c:v>
                </c:pt>
                <c:pt idx="22">
                  <c:v>384.49983250000002</c:v>
                </c:pt>
                <c:pt idx="23">
                  <c:v>384.7891085</c:v>
                </c:pt>
                <c:pt idx="24">
                  <c:v>384.8965455</c:v>
                </c:pt>
                <c:pt idx="25">
                  <c:v>552.0334775</c:v>
                </c:pt>
                <c:pt idx="26">
                  <c:v>549.76568599999996</c:v>
                </c:pt>
                <c:pt idx="27">
                  <c:v>550.32431049999991</c:v>
                </c:pt>
                <c:pt idx="28">
                  <c:v>550.24832149999997</c:v>
                </c:pt>
                <c:pt idx="29">
                  <c:v>551.11798099999999</c:v>
                </c:pt>
                <c:pt idx="30">
                  <c:v>549.51257350000003</c:v>
                </c:pt>
                <c:pt idx="31">
                  <c:v>550.47680650000007</c:v>
                </c:pt>
                <c:pt idx="32">
                  <c:v>549.59771699999999</c:v>
                </c:pt>
                <c:pt idx="33">
                  <c:v>477.55999750000001</c:v>
                </c:pt>
                <c:pt idx="34">
                  <c:v>477.90097049999997</c:v>
                </c:pt>
                <c:pt idx="35">
                  <c:v>478.49835200000001</c:v>
                </c:pt>
                <c:pt idx="36">
                  <c:v>477.46418749999998</c:v>
                </c:pt>
                <c:pt idx="37">
                  <c:v>477.91488649999997</c:v>
                </c:pt>
                <c:pt idx="38">
                  <c:v>477.68807949999996</c:v>
                </c:pt>
                <c:pt idx="39">
                  <c:v>477.750992</c:v>
                </c:pt>
                <c:pt idx="40">
                  <c:v>477.74580400000002</c:v>
                </c:pt>
                <c:pt idx="41">
                  <c:v>423.11824049999996</c:v>
                </c:pt>
                <c:pt idx="42">
                  <c:v>422.73933399999999</c:v>
                </c:pt>
                <c:pt idx="43">
                  <c:v>422.98408499999999</c:v>
                </c:pt>
                <c:pt idx="44">
                  <c:v>423.46144100000004</c:v>
                </c:pt>
                <c:pt idx="45">
                  <c:v>422.40406800000005</c:v>
                </c:pt>
                <c:pt idx="46">
                  <c:v>422.361557</c:v>
                </c:pt>
                <c:pt idx="47">
                  <c:v>422.96958900000004</c:v>
                </c:pt>
                <c:pt idx="48">
                  <c:v>422.89466850000002</c:v>
                </c:pt>
                <c:pt idx="49">
                  <c:v>422.653458</c:v>
                </c:pt>
                <c:pt idx="50">
                  <c:v>423.75010650000002</c:v>
                </c:pt>
                <c:pt idx="51">
                  <c:v>424.05627449999997</c:v>
                </c:pt>
                <c:pt idx="52">
                  <c:v>423.47522000000004</c:v>
                </c:pt>
                <c:pt idx="53">
                  <c:v>423.57331850000003</c:v>
                </c:pt>
                <c:pt idx="54">
                  <c:v>423.830826</c:v>
                </c:pt>
                <c:pt idx="55">
                  <c:v>423.86437999999998</c:v>
                </c:pt>
                <c:pt idx="56">
                  <c:v>423.72875999999997</c:v>
                </c:pt>
                <c:pt idx="57">
                  <c:v>423.78123449999998</c:v>
                </c:pt>
                <c:pt idx="58">
                  <c:v>341.78269950000004</c:v>
                </c:pt>
                <c:pt idx="59">
                  <c:v>341.79977400000001</c:v>
                </c:pt>
                <c:pt idx="60">
                  <c:v>341.9766545</c:v>
                </c:pt>
                <c:pt idx="61">
                  <c:v>341.87350449999997</c:v>
                </c:pt>
                <c:pt idx="62">
                  <c:v>341.92021199999999</c:v>
                </c:pt>
                <c:pt idx="63">
                  <c:v>341.99781800000005</c:v>
                </c:pt>
                <c:pt idx="64">
                  <c:v>341.98782349999999</c:v>
                </c:pt>
                <c:pt idx="65">
                  <c:v>342.07885750000003</c:v>
                </c:pt>
                <c:pt idx="66">
                  <c:v>341.93760650000002</c:v>
                </c:pt>
                <c:pt idx="67">
                  <c:v>406.10005150000001</c:v>
                </c:pt>
                <c:pt idx="68">
                  <c:v>406.15978999999999</c:v>
                </c:pt>
                <c:pt idx="69">
                  <c:v>406.26985150000002</c:v>
                </c:pt>
                <c:pt idx="70">
                  <c:v>406.09774800000002</c:v>
                </c:pt>
                <c:pt idx="71">
                  <c:v>406.11367800000005</c:v>
                </c:pt>
                <c:pt idx="72">
                  <c:v>405.88055399999996</c:v>
                </c:pt>
                <c:pt idx="73">
                  <c:v>405.95692450000001</c:v>
                </c:pt>
                <c:pt idx="74">
                  <c:v>405.61035149999998</c:v>
                </c:pt>
                <c:pt idx="75">
                  <c:v>405.60423249999997</c:v>
                </c:pt>
                <c:pt idx="76">
                  <c:v>302.53286750000001</c:v>
                </c:pt>
                <c:pt idx="77">
                  <c:v>302.65495299999998</c:v>
                </c:pt>
                <c:pt idx="78">
                  <c:v>302.70922849999999</c:v>
                </c:pt>
                <c:pt idx="79">
                  <c:v>302.3337555</c:v>
                </c:pt>
                <c:pt idx="80">
                  <c:v>302.48336800000004</c:v>
                </c:pt>
                <c:pt idx="81">
                  <c:v>302.27909850000003</c:v>
                </c:pt>
                <c:pt idx="82">
                  <c:v>302.8625485</c:v>
                </c:pt>
                <c:pt idx="83">
                  <c:v>302.541428</c:v>
                </c:pt>
                <c:pt idx="84">
                  <c:v>302.44111599999997</c:v>
                </c:pt>
              </c:numCache>
            </c:numRef>
          </c:xVal>
          <c:yVal>
            <c:numRef>
              <c:f>' 10 contours'!$G$2:$G$86</c:f>
              <c:numCache>
                <c:formatCode>General</c:formatCode>
                <c:ptCount val="85"/>
                <c:pt idx="0">
                  <c:v>-2.8977668519845845</c:v>
                </c:pt>
                <c:pt idx="1">
                  <c:v>-2.8977668519845845</c:v>
                </c:pt>
                <c:pt idx="2">
                  <c:v>-2.8977668519845845</c:v>
                </c:pt>
                <c:pt idx="3">
                  <c:v>-2.8977668519845845</c:v>
                </c:pt>
                <c:pt idx="4">
                  <c:v>-2.8977668519845845</c:v>
                </c:pt>
                <c:pt idx="5">
                  <c:v>-2.8977668519845845</c:v>
                </c:pt>
                <c:pt idx="6">
                  <c:v>-2.8977668519845845</c:v>
                </c:pt>
                <c:pt idx="7">
                  <c:v>-2.8977668519845845</c:v>
                </c:pt>
                <c:pt idx="8">
                  <c:v>-2.8977668519845845</c:v>
                </c:pt>
                <c:pt idx="9">
                  <c:v>-2.8977668519845845</c:v>
                </c:pt>
                <c:pt idx="10">
                  <c:v>-2.8977668519845845</c:v>
                </c:pt>
                <c:pt idx="11">
                  <c:v>-2.8977668519845845</c:v>
                </c:pt>
                <c:pt idx="12">
                  <c:v>-2.8977668519845845</c:v>
                </c:pt>
                <c:pt idx="13">
                  <c:v>-2.8977668519845845</c:v>
                </c:pt>
                <c:pt idx="14">
                  <c:v>-2.8977668519845845</c:v>
                </c:pt>
                <c:pt idx="15">
                  <c:v>-2.8977668519845845</c:v>
                </c:pt>
                <c:pt idx="16">
                  <c:v>-2.8977668519845845</c:v>
                </c:pt>
                <c:pt idx="17">
                  <c:v>-2.8977668519845845</c:v>
                </c:pt>
                <c:pt idx="18">
                  <c:v>-2.8977668519845845</c:v>
                </c:pt>
                <c:pt idx="19">
                  <c:v>-2.8977668519845845</c:v>
                </c:pt>
                <c:pt idx="20">
                  <c:v>-2.8977668519845845</c:v>
                </c:pt>
                <c:pt idx="21">
                  <c:v>-2.8977668519845845</c:v>
                </c:pt>
                <c:pt idx="22">
                  <c:v>-2.8977668519845845</c:v>
                </c:pt>
                <c:pt idx="23">
                  <c:v>-2.8977668519845845</c:v>
                </c:pt>
                <c:pt idx="24">
                  <c:v>-2.8977668519845845</c:v>
                </c:pt>
                <c:pt idx="25">
                  <c:v>-2.8977668519845845</c:v>
                </c:pt>
                <c:pt idx="26">
                  <c:v>-2.8977668519845845</c:v>
                </c:pt>
                <c:pt idx="27">
                  <c:v>-2.8977668519845845</c:v>
                </c:pt>
                <c:pt idx="28">
                  <c:v>-2.8977668519845845</c:v>
                </c:pt>
                <c:pt idx="29">
                  <c:v>-2.8977668519845845</c:v>
                </c:pt>
                <c:pt idx="30">
                  <c:v>-2.8977668519845845</c:v>
                </c:pt>
                <c:pt idx="31">
                  <c:v>-2.8977668519845845</c:v>
                </c:pt>
                <c:pt idx="32">
                  <c:v>-2.8977668519845845</c:v>
                </c:pt>
                <c:pt idx="33">
                  <c:v>-2.8977668519845845</c:v>
                </c:pt>
                <c:pt idx="34">
                  <c:v>-2.8977668519845845</c:v>
                </c:pt>
                <c:pt idx="35">
                  <c:v>-2.8977668519845845</c:v>
                </c:pt>
                <c:pt idx="36">
                  <c:v>-2.8977668519845845</c:v>
                </c:pt>
                <c:pt idx="37">
                  <c:v>-2.8977668519845845</c:v>
                </c:pt>
                <c:pt idx="38">
                  <c:v>-2.8977668519845845</c:v>
                </c:pt>
                <c:pt idx="39">
                  <c:v>-2.8977668519845845</c:v>
                </c:pt>
                <c:pt idx="40">
                  <c:v>-2.8977668519845845</c:v>
                </c:pt>
                <c:pt idx="41">
                  <c:v>-2.8977668519845845</c:v>
                </c:pt>
                <c:pt idx="42">
                  <c:v>-2.8977668519845845</c:v>
                </c:pt>
                <c:pt idx="43">
                  <c:v>-2.8977668519845845</c:v>
                </c:pt>
                <c:pt idx="44">
                  <c:v>-2.8977668519845845</c:v>
                </c:pt>
                <c:pt idx="45">
                  <c:v>-2.8977668519845845</c:v>
                </c:pt>
                <c:pt idx="46">
                  <c:v>-2.8977668519845845</c:v>
                </c:pt>
                <c:pt idx="47">
                  <c:v>-2.8977668519845845</c:v>
                </c:pt>
                <c:pt idx="48">
                  <c:v>-2.8977668519845845</c:v>
                </c:pt>
                <c:pt idx="49">
                  <c:v>-2.8977668519845845</c:v>
                </c:pt>
                <c:pt idx="50">
                  <c:v>-2.8977668519845845</c:v>
                </c:pt>
                <c:pt idx="51">
                  <c:v>-2.8977668519845845</c:v>
                </c:pt>
                <c:pt idx="52">
                  <c:v>-2.8977668519845845</c:v>
                </c:pt>
                <c:pt idx="53">
                  <c:v>-2.8977668519845845</c:v>
                </c:pt>
                <c:pt idx="54">
                  <c:v>-2.8977668519845845</c:v>
                </c:pt>
                <c:pt idx="55">
                  <c:v>-2.8977668519845845</c:v>
                </c:pt>
                <c:pt idx="56">
                  <c:v>-2.8977668519845845</c:v>
                </c:pt>
                <c:pt idx="57">
                  <c:v>-2.8977668519845845</c:v>
                </c:pt>
                <c:pt idx="58">
                  <c:v>-2.8977668519845845</c:v>
                </c:pt>
                <c:pt idx="59">
                  <c:v>-2.8977668519845845</c:v>
                </c:pt>
                <c:pt idx="60">
                  <c:v>-2.8977668519845845</c:v>
                </c:pt>
                <c:pt idx="61">
                  <c:v>-2.8977668519845845</c:v>
                </c:pt>
                <c:pt idx="62">
                  <c:v>-2.8977668519845845</c:v>
                </c:pt>
                <c:pt idx="63">
                  <c:v>-2.8977668519845845</c:v>
                </c:pt>
                <c:pt idx="64">
                  <c:v>-2.8977668519845845</c:v>
                </c:pt>
                <c:pt idx="65">
                  <c:v>-2.8977668519845845</c:v>
                </c:pt>
                <c:pt idx="66">
                  <c:v>-2.8977668519845845</c:v>
                </c:pt>
                <c:pt idx="67">
                  <c:v>-2.8977668519845845</c:v>
                </c:pt>
                <c:pt idx="68">
                  <c:v>-2.8977668519845845</c:v>
                </c:pt>
                <c:pt idx="69">
                  <c:v>-2.8977668519845845</c:v>
                </c:pt>
                <c:pt idx="70">
                  <c:v>-2.8977668519845845</c:v>
                </c:pt>
                <c:pt idx="71">
                  <c:v>-2.8977668519845845</c:v>
                </c:pt>
                <c:pt idx="72">
                  <c:v>-2.8977668519845845</c:v>
                </c:pt>
                <c:pt idx="73">
                  <c:v>-2.8977668519845845</c:v>
                </c:pt>
                <c:pt idx="74">
                  <c:v>-2.8977668519845845</c:v>
                </c:pt>
                <c:pt idx="75">
                  <c:v>-2.8977668519845845</c:v>
                </c:pt>
                <c:pt idx="76">
                  <c:v>-2.8977668519845845</c:v>
                </c:pt>
                <c:pt idx="77">
                  <c:v>-2.8977668519845845</c:v>
                </c:pt>
                <c:pt idx="78">
                  <c:v>-2.8977668519845845</c:v>
                </c:pt>
                <c:pt idx="79">
                  <c:v>-2.8977668519845845</c:v>
                </c:pt>
                <c:pt idx="80">
                  <c:v>-2.8977668519845845</c:v>
                </c:pt>
                <c:pt idx="81">
                  <c:v>-2.8977668519845845</c:v>
                </c:pt>
                <c:pt idx="82">
                  <c:v>-2.8977668519845845</c:v>
                </c:pt>
                <c:pt idx="83">
                  <c:v>-2.8977668519845845</c:v>
                </c:pt>
                <c:pt idx="84">
                  <c:v>-2.8977668519845845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contours'!$F$2:$F$86</c:f>
              <c:numCache>
                <c:formatCode>General</c:formatCode>
                <c:ptCount val="85"/>
                <c:pt idx="0">
                  <c:v>523.12533550000001</c:v>
                </c:pt>
                <c:pt idx="1">
                  <c:v>522.35021949999998</c:v>
                </c:pt>
                <c:pt idx="2">
                  <c:v>522.51757799999996</c:v>
                </c:pt>
                <c:pt idx="3">
                  <c:v>524.72082499999999</c:v>
                </c:pt>
                <c:pt idx="4">
                  <c:v>523.77792399999998</c:v>
                </c:pt>
                <c:pt idx="5">
                  <c:v>522.94070450000004</c:v>
                </c:pt>
                <c:pt idx="6">
                  <c:v>522.68670650000001</c:v>
                </c:pt>
                <c:pt idx="7">
                  <c:v>524.53872649999994</c:v>
                </c:pt>
                <c:pt idx="8">
                  <c:v>523.50952150000001</c:v>
                </c:pt>
                <c:pt idx="9">
                  <c:v>429.2935635</c:v>
                </c:pt>
                <c:pt idx="10">
                  <c:v>427.80174250000005</c:v>
                </c:pt>
                <c:pt idx="11">
                  <c:v>430.43820199999999</c:v>
                </c:pt>
                <c:pt idx="12">
                  <c:v>430.341995</c:v>
                </c:pt>
                <c:pt idx="13">
                  <c:v>429.90689099999997</c:v>
                </c:pt>
                <c:pt idx="14">
                  <c:v>430.78729250000004</c:v>
                </c:pt>
                <c:pt idx="15">
                  <c:v>430.22834799999998</c:v>
                </c:pt>
                <c:pt idx="16">
                  <c:v>430.95426950000001</c:v>
                </c:pt>
                <c:pt idx="17">
                  <c:v>384.92829899999998</c:v>
                </c:pt>
                <c:pt idx="18">
                  <c:v>385.53369150000003</c:v>
                </c:pt>
                <c:pt idx="19">
                  <c:v>385.02301</c:v>
                </c:pt>
                <c:pt idx="20">
                  <c:v>384.51986699999998</c:v>
                </c:pt>
                <c:pt idx="21">
                  <c:v>384.18772899999999</c:v>
                </c:pt>
                <c:pt idx="22">
                  <c:v>384.49983250000002</c:v>
                </c:pt>
                <c:pt idx="23">
                  <c:v>384.7891085</c:v>
                </c:pt>
                <c:pt idx="24">
                  <c:v>384.8965455</c:v>
                </c:pt>
                <c:pt idx="25">
                  <c:v>552.0334775</c:v>
                </c:pt>
                <c:pt idx="26">
                  <c:v>549.76568599999996</c:v>
                </c:pt>
                <c:pt idx="27">
                  <c:v>550.32431049999991</c:v>
                </c:pt>
                <c:pt idx="28">
                  <c:v>550.24832149999997</c:v>
                </c:pt>
                <c:pt idx="29">
                  <c:v>551.11798099999999</c:v>
                </c:pt>
                <c:pt idx="30">
                  <c:v>549.51257350000003</c:v>
                </c:pt>
                <c:pt idx="31">
                  <c:v>550.47680650000007</c:v>
                </c:pt>
                <c:pt idx="32">
                  <c:v>549.59771699999999</c:v>
                </c:pt>
                <c:pt idx="33">
                  <c:v>477.55999750000001</c:v>
                </c:pt>
                <c:pt idx="34">
                  <c:v>477.90097049999997</c:v>
                </c:pt>
                <c:pt idx="35">
                  <c:v>478.49835200000001</c:v>
                </c:pt>
                <c:pt idx="36">
                  <c:v>477.46418749999998</c:v>
                </c:pt>
                <c:pt idx="37">
                  <c:v>477.91488649999997</c:v>
                </c:pt>
                <c:pt idx="38">
                  <c:v>477.68807949999996</c:v>
                </c:pt>
                <c:pt idx="39">
                  <c:v>477.750992</c:v>
                </c:pt>
                <c:pt idx="40">
                  <c:v>477.74580400000002</c:v>
                </c:pt>
                <c:pt idx="41">
                  <c:v>423.11824049999996</c:v>
                </c:pt>
                <c:pt idx="42">
                  <c:v>422.73933399999999</c:v>
                </c:pt>
                <c:pt idx="43">
                  <c:v>422.98408499999999</c:v>
                </c:pt>
                <c:pt idx="44">
                  <c:v>423.46144100000004</c:v>
                </c:pt>
                <c:pt idx="45">
                  <c:v>422.40406800000005</c:v>
                </c:pt>
                <c:pt idx="46">
                  <c:v>422.361557</c:v>
                </c:pt>
                <c:pt idx="47">
                  <c:v>422.96958900000004</c:v>
                </c:pt>
                <c:pt idx="48">
                  <c:v>422.89466850000002</c:v>
                </c:pt>
                <c:pt idx="49">
                  <c:v>422.653458</c:v>
                </c:pt>
                <c:pt idx="50">
                  <c:v>423.75010650000002</c:v>
                </c:pt>
                <c:pt idx="51">
                  <c:v>424.05627449999997</c:v>
                </c:pt>
                <c:pt idx="52">
                  <c:v>423.47522000000004</c:v>
                </c:pt>
                <c:pt idx="53">
                  <c:v>423.57331850000003</c:v>
                </c:pt>
                <c:pt idx="54">
                  <c:v>423.830826</c:v>
                </c:pt>
                <c:pt idx="55">
                  <c:v>423.86437999999998</c:v>
                </c:pt>
                <c:pt idx="56">
                  <c:v>423.72875999999997</c:v>
                </c:pt>
                <c:pt idx="57">
                  <c:v>423.78123449999998</c:v>
                </c:pt>
                <c:pt idx="58">
                  <c:v>341.78269950000004</c:v>
                </c:pt>
                <c:pt idx="59">
                  <c:v>341.79977400000001</c:v>
                </c:pt>
                <c:pt idx="60">
                  <c:v>341.9766545</c:v>
                </c:pt>
                <c:pt idx="61">
                  <c:v>341.87350449999997</c:v>
                </c:pt>
                <c:pt idx="62">
                  <c:v>341.92021199999999</c:v>
                </c:pt>
                <c:pt idx="63">
                  <c:v>341.99781800000005</c:v>
                </c:pt>
                <c:pt idx="64">
                  <c:v>341.98782349999999</c:v>
                </c:pt>
                <c:pt idx="65">
                  <c:v>342.07885750000003</c:v>
                </c:pt>
                <c:pt idx="66">
                  <c:v>341.93760650000002</c:v>
                </c:pt>
                <c:pt idx="67">
                  <c:v>406.10005150000001</c:v>
                </c:pt>
                <c:pt idx="68">
                  <c:v>406.15978999999999</c:v>
                </c:pt>
                <c:pt idx="69">
                  <c:v>406.26985150000002</c:v>
                </c:pt>
                <c:pt idx="70">
                  <c:v>406.09774800000002</c:v>
                </c:pt>
                <c:pt idx="71">
                  <c:v>406.11367800000005</c:v>
                </c:pt>
                <c:pt idx="72">
                  <c:v>405.88055399999996</c:v>
                </c:pt>
                <c:pt idx="73">
                  <c:v>405.95692450000001</c:v>
                </c:pt>
                <c:pt idx="74">
                  <c:v>405.61035149999998</c:v>
                </c:pt>
                <c:pt idx="75">
                  <c:v>405.60423249999997</c:v>
                </c:pt>
                <c:pt idx="76">
                  <c:v>302.53286750000001</c:v>
                </c:pt>
                <c:pt idx="77">
                  <c:v>302.65495299999998</c:v>
                </c:pt>
                <c:pt idx="78">
                  <c:v>302.70922849999999</c:v>
                </c:pt>
                <c:pt idx="79">
                  <c:v>302.3337555</c:v>
                </c:pt>
                <c:pt idx="80">
                  <c:v>302.48336800000004</c:v>
                </c:pt>
                <c:pt idx="81">
                  <c:v>302.27909850000003</c:v>
                </c:pt>
                <c:pt idx="82">
                  <c:v>302.8625485</c:v>
                </c:pt>
                <c:pt idx="83">
                  <c:v>302.541428</c:v>
                </c:pt>
                <c:pt idx="84">
                  <c:v>302.44111599999997</c:v>
                </c:pt>
              </c:numCache>
            </c:numRef>
          </c:xVal>
          <c:yVal>
            <c:numRef>
              <c:f>' 10 contours'!$H$2:$H$86</c:f>
              <c:numCache>
                <c:formatCode>General</c:formatCode>
                <c:ptCount val="85"/>
                <c:pt idx="0">
                  <c:v>3.6645076049257583</c:v>
                </c:pt>
                <c:pt idx="1">
                  <c:v>3.6645076049257583</c:v>
                </c:pt>
                <c:pt idx="2">
                  <c:v>3.6645076049257583</c:v>
                </c:pt>
                <c:pt idx="3">
                  <c:v>3.6645076049257583</c:v>
                </c:pt>
                <c:pt idx="4">
                  <c:v>3.6645076049257583</c:v>
                </c:pt>
                <c:pt idx="5">
                  <c:v>3.6645076049257583</c:v>
                </c:pt>
                <c:pt idx="6">
                  <c:v>3.6645076049257583</c:v>
                </c:pt>
                <c:pt idx="7">
                  <c:v>3.6645076049257583</c:v>
                </c:pt>
                <c:pt idx="8">
                  <c:v>3.6645076049257583</c:v>
                </c:pt>
                <c:pt idx="9">
                  <c:v>3.6645076049257583</c:v>
                </c:pt>
                <c:pt idx="10">
                  <c:v>3.6645076049257583</c:v>
                </c:pt>
                <c:pt idx="11">
                  <c:v>3.6645076049257583</c:v>
                </c:pt>
                <c:pt idx="12">
                  <c:v>3.6645076049257583</c:v>
                </c:pt>
                <c:pt idx="13">
                  <c:v>3.6645076049257583</c:v>
                </c:pt>
                <c:pt idx="14">
                  <c:v>3.6645076049257583</c:v>
                </c:pt>
                <c:pt idx="15">
                  <c:v>3.6645076049257583</c:v>
                </c:pt>
                <c:pt idx="16">
                  <c:v>3.6645076049257583</c:v>
                </c:pt>
                <c:pt idx="17">
                  <c:v>3.6645076049257583</c:v>
                </c:pt>
                <c:pt idx="18">
                  <c:v>3.6645076049257583</c:v>
                </c:pt>
                <c:pt idx="19">
                  <c:v>3.6645076049257583</c:v>
                </c:pt>
                <c:pt idx="20">
                  <c:v>3.6645076049257583</c:v>
                </c:pt>
                <c:pt idx="21">
                  <c:v>3.6645076049257583</c:v>
                </c:pt>
                <c:pt idx="22">
                  <c:v>3.6645076049257583</c:v>
                </c:pt>
                <c:pt idx="23">
                  <c:v>3.6645076049257583</c:v>
                </c:pt>
                <c:pt idx="24">
                  <c:v>3.6645076049257583</c:v>
                </c:pt>
                <c:pt idx="25">
                  <c:v>3.6645076049257583</c:v>
                </c:pt>
                <c:pt idx="26">
                  <c:v>3.6645076049257583</c:v>
                </c:pt>
                <c:pt idx="27">
                  <c:v>3.6645076049257583</c:v>
                </c:pt>
                <c:pt idx="28">
                  <c:v>3.6645076049257583</c:v>
                </c:pt>
                <c:pt idx="29">
                  <c:v>3.6645076049257583</c:v>
                </c:pt>
                <c:pt idx="30">
                  <c:v>3.6645076049257583</c:v>
                </c:pt>
                <c:pt idx="31">
                  <c:v>3.6645076049257583</c:v>
                </c:pt>
                <c:pt idx="32">
                  <c:v>3.6645076049257583</c:v>
                </c:pt>
                <c:pt idx="33">
                  <c:v>3.6645076049257583</c:v>
                </c:pt>
                <c:pt idx="34">
                  <c:v>3.6645076049257583</c:v>
                </c:pt>
                <c:pt idx="35">
                  <c:v>3.6645076049257583</c:v>
                </c:pt>
                <c:pt idx="36">
                  <c:v>3.6645076049257583</c:v>
                </c:pt>
                <c:pt idx="37">
                  <c:v>3.6645076049257583</c:v>
                </c:pt>
                <c:pt idx="38">
                  <c:v>3.6645076049257583</c:v>
                </c:pt>
                <c:pt idx="39">
                  <c:v>3.6645076049257583</c:v>
                </c:pt>
                <c:pt idx="40">
                  <c:v>3.6645076049257583</c:v>
                </c:pt>
                <c:pt idx="41">
                  <c:v>3.6645076049257583</c:v>
                </c:pt>
                <c:pt idx="42">
                  <c:v>3.6645076049257583</c:v>
                </c:pt>
                <c:pt idx="43">
                  <c:v>3.6645076049257583</c:v>
                </c:pt>
                <c:pt idx="44">
                  <c:v>3.6645076049257583</c:v>
                </c:pt>
                <c:pt idx="45">
                  <c:v>3.6645076049257583</c:v>
                </c:pt>
                <c:pt idx="46">
                  <c:v>3.6645076049257583</c:v>
                </c:pt>
                <c:pt idx="47">
                  <c:v>3.6645076049257583</c:v>
                </c:pt>
                <c:pt idx="48">
                  <c:v>3.6645076049257583</c:v>
                </c:pt>
                <c:pt idx="49">
                  <c:v>3.6645076049257583</c:v>
                </c:pt>
                <c:pt idx="50">
                  <c:v>3.6645076049257583</c:v>
                </c:pt>
                <c:pt idx="51">
                  <c:v>3.6645076049257583</c:v>
                </c:pt>
                <c:pt idx="52">
                  <c:v>3.6645076049257583</c:v>
                </c:pt>
                <c:pt idx="53">
                  <c:v>3.6645076049257583</c:v>
                </c:pt>
                <c:pt idx="54">
                  <c:v>3.6645076049257583</c:v>
                </c:pt>
                <c:pt idx="55">
                  <c:v>3.6645076049257583</c:v>
                </c:pt>
                <c:pt idx="56">
                  <c:v>3.6645076049257583</c:v>
                </c:pt>
                <c:pt idx="57">
                  <c:v>3.6645076049257583</c:v>
                </c:pt>
                <c:pt idx="58">
                  <c:v>3.6645076049257583</c:v>
                </c:pt>
                <c:pt idx="59">
                  <c:v>3.6645076049257583</c:v>
                </c:pt>
                <c:pt idx="60">
                  <c:v>3.6645076049257583</c:v>
                </c:pt>
                <c:pt idx="61">
                  <c:v>3.6645076049257583</c:v>
                </c:pt>
                <c:pt idx="62">
                  <c:v>3.6645076049257583</c:v>
                </c:pt>
                <c:pt idx="63">
                  <c:v>3.6645076049257583</c:v>
                </c:pt>
                <c:pt idx="64">
                  <c:v>3.6645076049257583</c:v>
                </c:pt>
                <c:pt idx="65">
                  <c:v>3.6645076049257583</c:v>
                </c:pt>
                <c:pt idx="66">
                  <c:v>3.6645076049257583</c:v>
                </c:pt>
                <c:pt idx="67">
                  <c:v>3.6645076049257583</c:v>
                </c:pt>
                <c:pt idx="68">
                  <c:v>3.6645076049257583</c:v>
                </c:pt>
                <c:pt idx="69">
                  <c:v>3.6645076049257583</c:v>
                </c:pt>
                <c:pt idx="70">
                  <c:v>3.6645076049257583</c:v>
                </c:pt>
                <c:pt idx="71">
                  <c:v>3.6645076049257583</c:v>
                </c:pt>
                <c:pt idx="72">
                  <c:v>3.6645076049257583</c:v>
                </c:pt>
                <c:pt idx="73">
                  <c:v>3.6645076049257583</c:v>
                </c:pt>
                <c:pt idx="74">
                  <c:v>3.6645076049257583</c:v>
                </c:pt>
                <c:pt idx="75">
                  <c:v>3.6645076049257583</c:v>
                </c:pt>
                <c:pt idx="76">
                  <c:v>3.6645076049257583</c:v>
                </c:pt>
                <c:pt idx="77">
                  <c:v>3.6645076049257583</c:v>
                </c:pt>
                <c:pt idx="78">
                  <c:v>3.6645076049257583</c:v>
                </c:pt>
                <c:pt idx="79">
                  <c:v>3.6645076049257583</c:v>
                </c:pt>
                <c:pt idx="80">
                  <c:v>3.6645076049257583</c:v>
                </c:pt>
                <c:pt idx="81">
                  <c:v>3.6645076049257583</c:v>
                </c:pt>
                <c:pt idx="82">
                  <c:v>3.6645076049257583</c:v>
                </c:pt>
                <c:pt idx="83">
                  <c:v>3.6645076049257583</c:v>
                </c:pt>
                <c:pt idx="84">
                  <c:v>3.6645076049257583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contours'!$F$2:$F$86</c:f>
              <c:numCache>
                <c:formatCode>General</c:formatCode>
                <c:ptCount val="85"/>
                <c:pt idx="0">
                  <c:v>523.12533550000001</c:v>
                </c:pt>
                <c:pt idx="1">
                  <c:v>522.35021949999998</c:v>
                </c:pt>
                <c:pt idx="2">
                  <c:v>522.51757799999996</c:v>
                </c:pt>
                <c:pt idx="3">
                  <c:v>524.72082499999999</c:v>
                </c:pt>
                <c:pt idx="4">
                  <c:v>523.77792399999998</c:v>
                </c:pt>
                <c:pt idx="5">
                  <c:v>522.94070450000004</c:v>
                </c:pt>
                <c:pt idx="6">
                  <c:v>522.68670650000001</c:v>
                </c:pt>
                <c:pt idx="7">
                  <c:v>524.53872649999994</c:v>
                </c:pt>
                <c:pt idx="8">
                  <c:v>523.50952150000001</c:v>
                </c:pt>
                <c:pt idx="9">
                  <c:v>429.2935635</c:v>
                </c:pt>
                <c:pt idx="10">
                  <c:v>427.80174250000005</c:v>
                </c:pt>
                <c:pt idx="11">
                  <c:v>430.43820199999999</c:v>
                </c:pt>
                <c:pt idx="12">
                  <c:v>430.341995</c:v>
                </c:pt>
                <c:pt idx="13">
                  <c:v>429.90689099999997</c:v>
                </c:pt>
                <c:pt idx="14">
                  <c:v>430.78729250000004</c:v>
                </c:pt>
                <c:pt idx="15">
                  <c:v>430.22834799999998</c:v>
                </c:pt>
                <c:pt idx="16">
                  <c:v>430.95426950000001</c:v>
                </c:pt>
                <c:pt idx="17">
                  <c:v>384.92829899999998</c:v>
                </c:pt>
                <c:pt idx="18">
                  <c:v>385.53369150000003</c:v>
                </c:pt>
                <c:pt idx="19">
                  <c:v>385.02301</c:v>
                </c:pt>
                <c:pt idx="20">
                  <c:v>384.51986699999998</c:v>
                </c:pt>
                <c:pt idx="21">
                  <c:v>384.18772899999999</c:v>
                </c:pt>
                <c:pt idx="22">
                  <c:v>384.49983250000002</c:v>
                </c:pt>
                <c:pt idx="23">
                  <c:v>384.7891085</c:v>
                </c:pt>
                <c:pt idx="24">
                  <c:v>384.8965455</c:v>
                </c:pt>
                <c:pt idx="25">
                  <c:v>552.0334775</c:v>
                </c:pt>
                <c:pt idx="26">
                  <c:v>549.76568599999996</c:v>
                </c:pt>
                <c:pt idx="27">
                  <c:v>550.32431049999991</c:v>
                </c:pt>
                <c:pt idx="28">
                  <c:v>550.24832149999997</c:v>
                </c:pt>
                <c:pt idx="29">
                  <c:v>551.11798099999999</c:v>
                </c:pt>
                <c:pt idx="30">
                  <c:v>549.51257350000003</c:v>
                </c:pt>
                <c:pt idx="31">
                  <c:v>550.47680650000007</c:v>
                </c:pt>
                <c:pt idx="32">
                  <c:v>549.59771699999999</c:v>
                </c:pt>
                <c:pt idx="33">
                  <c:v>477.55999750000001</c:v>
                </c:pt>
                <c:pt idx="34">
                  <c:v>477.90097049999997</c:v>
                </c:pt>
                <c:pt idx="35">
                  <c:v>478.49835200000001</c:v>
                </c:pt>
                <c:pt idx="36">
                  <c:v>477.46418749999998</c:v>
                </c:pt>
                <c:pt idx="37">
                  <c:v>477.91488649999997</c:v>
                </c:pt>
                <c:pt idx="38">
                  <c:v>477.68807949999996</c:v>
                </c:pt>
                <c:pt idx="39">
                  <c:v>477.750992</c:v>
                </c:pt>
                <c:pt idx="40">
                  <c:v>477.74580400000002</c:v>
                </c:pt>
                <c:pt idx="41">
                  <c:v>423.11824049999996</c:v>
                </c:pt>
                <c:pt idx="42">
                  <c:v>422.73933399999999</c:v>
                </c:pt>
                <c:pt idx="43">
                  <c:v>422.98408499999999</c:v>
                </c:pt>
                <c:pt idx="44">
                  <c:v>423.46144100000004</c:v>
                </c:pt>
                <c:pt idx="45">
                  <c:v>422.40406800000005</c:v>
                </c:pt>
                <c:pt idx="46">
                  <c:v>422.361557</c:v>
                </c:pt>
                <c:pt idx="47">
                  <c:v>422.96958900000004</c:v>
                </c:pt>
                <c:pt idx="48">
                  <c:v>422.89466850000002</c:v>
                </c:pt>
                <c:pt idx="49">
                  <c:v>422.653458</c:v>
                </c:pt>
                <c:pt idx="50">
                  <c:v>423.75010650000002</c:v>
                </c:pt>
                <c:pt idx="51">
                  <c:v>424.05627449999997</c:v>
                </c:pt>
                <c:pt idx="52">
                  <c:v>423.47522000000004</c:v>
                </c:pt>
                <c:pt idx="53">
                  <c:v>423.57331850000003</c:v>
                </c:pt>
                <c:pt idx="54">
                  <c:v>423.830826</c:v>
                </c:pt>
                <c:pt idx="55">
                  <c:v>423.86437999999998</c:v>
                </c:pt>
                <c:pt idx="56">
                  <c:v>423.72875999999997</c:v>
                </c:pt>
                <c:pt idx="57">
                  <c:v>423.78123449999998</c:v>
                </c:pt>
                <c:pt idx="58">
                  <c:v>341.78269950000004</c:v>
                </c:pt>
                <c:pt idx="59">
                  <c:v>341.79977400000001</c:v>
                </c:pt>
                <c:pt idx="60">
                  <c:v>341.9766545</c:v>
                </c:pt>
                <c:pt idx="61">
                  <c:v>341.87350449999997</c:v>
                </c:pt>
                <c:pt idx="62">
                  <c:v>341.92021199999999</c:v>
                </c:pt>
                <c:pt idx="63">
                  <c:v>341.99781800000005</c:v>
                </c:pt>
                <c:pt idx="64">
                  <c:v>341.98782349999999</c:v>
                </c:pt>
                <c:pt idx="65">
                  <c:v>342.07885750000003</c:v>
                </c:pt>
                <c:pt idx="66">
                  <c:v>341.93760650000002</c:v>
                </c:pt>
                <c:pt idx="67">
                  <c:v>406.10005150000001</c:v>
                </c:pt>
                <c:pt idx="68">
                  <c:v>406.15978999999999</c:v>
                </c:pt>
                <c:pt idx="69">
                  <c:v>406.26985150000002</c:v>
                </c:pt>
                <c:pt idx="70">
                  <c:v>406.09774800000002</c:v>
                </c:pt>
                <c:pt idx="71">
                  <c:v>406.11367800000005</c:v>
                </c:pt>
                <c:pt idx="72">
                  <c:v>405.88055399999996</c:v>
                </c:pt>
                <c:pt idx="73">
                  <c:v>405.95692450000001</c:v>
                </c:pt>
                <c:pt idx="74">
                  <c:v>405.61035149999998</c:v>
                </c:pt>
                <c:pt idx="75">
                  <c:v>405.60423249999997</c:v>
                </c:pt>
                <c:pt idx="76">
                  <c:v>302.53286750000001</c:v>
                </c:pt>
                <c:pt idx="77">
                  <c:v>302.65495299999998</c:v>
                </c:pt>
                <c:pt idx="78">
                  <c:v>302.70922849999999</c:v>
                </c:pt>
                <c:pt idx="79">
                  <c:v>302.3337555</c:v>
                </c:pt>
                <c:pt idx="80">
                  <c:v>302.48336800000004</c:v>
                </c:pt>
                <c:pt idx="81">
                  <c:v>302.27909850000003</c:v>
                </c:pt>
                <c:pt idx="82">
                  <c:v>302.8625485</c:v>
                </c:pt>
                <c:pt idx="83">
                  <c:v>302.541428</c:v>
                </c:pt>
                <c:pt idx="84">
                  <c:v>302.44111599999997</c:v>
                </c:pt>
              </c:numCache>
            </c:numRef>
          </c:xVal>
          <c:yVal>
            <c:numRef>
              <c:f>' 10 contours'!$I$2:$I$86</c:f>
              <c:numCache>
                <c:formatCode>General</c:formatCode>
                <c:ptCount val="85"/>
                <c:pt idx="0">
                  <c:v>0.38337037647058675</c:v>
                </c:pt>
                <c:pt idx="1">
                  <c:v>0.38337037647058675</c:v>
                </c:pt>
                <c:pt idx="2">
                  <c:v>0.38337037647058675</c:v>
                </c:pt>
                <c:pt idx="3">
                  <c:v>0.38337037647058675</c:v>
                </c:pt>
                <c:pt idx="4">
                  <c:v>0.38337037647058675</c:v>
                </c:pt>
                <c:pt idx="5">
                  <c:v>0.38337037647058675</c:v>
                </c:pt>
                <c:pt idx="6">
                  <c:v>0.38337037647058675</c:v>
                </c:pt>
                <c:pt idx="7">
                  <c:v>0.38337037647058675</c:v>
                </c:pt>
                <c:pt idx="8">
                  <c:v>0.38337037647058675</c:v>
                </c:pt>
                <c:pt idx="9">
                  <c:v>0.38337037647058675</c:v>
                </c:pt>
                <c:pt idx="10">
                  <c:v>0.38337037647058675</c:v>
                </c:pt>
                <c:pt idx="11">
                  <c:v>0.38337037647058675</c:v>
                </c:pt>
                <c:pt idx="12">
                  <c:v>0.38337037647058675</c:v>
                </c:pt>
                <c:pt idx="13">
                  <c:v>0.38337037647058675</c:v>
                </c:pt>
                <c:pt idx="14">
                  <c:v>0.38337037647058675</c:v>
                </c:pt>
                <c:pt idx="15">
                  <c:v>0.38337037647058675</c:v>
                </c:pt>
                <c:pt idx="16">
                  <c:v>0.38337037647058675</c:v>
                </c:pt>
                <c:pt idx="17">
                  <c:v>0.38337037647058675</c:v>
                </c:pt>
                <c:pt idx="18">
                  <c:v>0.38337037647058675</c:v>
                </c:pt>
                <c:pt idx="19">
                  <c:v>0.38337037647058675</c:v>
                </c:pt>
                <c:pt idx="20">
                  <c:v>0.38337037647058675</c:v>
                </c:pt>
                <c:pt idx="21">
                  <c:v>0.38337037647058675</c:v>
                </c:pt>
                <c:pt idx="22">
                  <c:v>0.38337037647058675</c:v>
                </c:pt>
                <c:pt idx="23">
                  <c:v>0.38337037647058675</c:v>
                </c:pt>
                <c:pt idx="24">
                  <c:v>0.38337037647058675</c:v>
                </c:pt>
                <c:pt idx="25">
                  <c:v>0.38337037647058675</c:v>
                </c:pt>
                <c:pt idx="26">
                  <c:v>0.38337037647058675</c:v>
                </c:pt>
                <c:pt idx="27">
                  <c:v>0.38337037647058675</c:v>
                </c:pt>
                <c:pt idx="28">
                  <c:v>0.38337037647058675</c:v>
                </c:pt>
                <c:pt idx="29">
                  <c:v>0.38337037647058675</c:v>
                </c:pt>
                <c:pt idx="30">
                  <c:v>0.38337037647058675</c:v>
                </c:pt>
                <c:pt idx="31">
                  <c:v>0.38337037647058675</c:v>
                </c:pt>
                <c:pt idx="32">
                  <c:v>0.38337037647058675</c:v>
                </c:pt>
                <c:pt idx="33">
                  <c:v>0.38337037647058675</c:v>
                </c:pt>
                <c:pt idx="34">
                  <c:v>0.38337037647058675</c:v>
                </c:pt>
                <c:pt idx="35">
                  <c:v>0.38337037647058675</c:v>
                </c:pt>
                <c:pt idx="36">
                  <c:v>0.38337037647058675</c:v>
                </c:pt>
                <c:pt idx="37">
                  <c:v>0.38337037647058675</c:v>
                </c:pt>
                <c:pt idx="38">
                  <c:v>0.38337037647058675</c:v>
                </c:pt>
                <c:pt idx="39">
                  <c:v>0.38337037647058675</c:v>
                </c:pt>
                <c:pt idx="40">
                  <c:v>0.38337037647058675</c:v>
                </c:pt>
                <c:pt idx="41">
                  <c:v>0.38337037647058675</c:v>
                </c:pt>
                <c:pt idx="42">
                  <c:v>0.38337037647058675</c:v>
                </c:pt>
                <c:pt idx="43">
                  <c:v>0.38337037647058675</c:v>
                </c:pt>
                <c:pt idx="44">
                  <c:v>0.38337037647058675</c:v>
                </c:pt>
                <c:pt idx="45">
                  <c:v>0.38337037647058675</c:v>
                </c:pt>
                <c:pt idx="46">
                  <c:v>0.38337037647058675</c:v>
                </c:pt>
                <c:pt idx="47">
                  <c:v>0.38337037647058675</c:v>
                </c:pt>
                <c:pt idx="48">
                  <c:v>0.38337037647058675</c:v>
                </c:pt>
                <c:pt idx="49">
                  <c:v>0.38337037647058675</c:v>
                </c:pt>
                <c:pt idx="50">
                  <c:v>0.38337037647058675</c:v>
                </c:pt>
                <c:pt idx="51">
                  <c:v>0.38337037647058675</c:v>
                </c:pt>
                <c:pt idx="52">
                  <c:v>0.38337037647058675</c:v>
                </c:pt>
                <c:pt idx="53">
                  <c:v>0.38337037647058675</c:v>
                </c:pt>
                <c:pt idx="54">
                  <c:v>0.38337037647058675</c:v>
                </c:pt>
                <c:pt idx="55">
                  <c:v>0.38337037647058675</c:v>
                </c:pt>
                <c:pt idx="56">
                  <c:v>0.38337037647058675</c:v>
                </c:pt>
                <c:pt idx="57">
                  <c:v>0.38337037647058675</c:v>
                </c:pt>
                <c:pt idx="58">
                  <c:v>0.38337037647058675</c:v>
                </c:pt>
                <c:pt idx="59">
                  <c:v>0.38337037647058675</c:v>
                </c:pt>
                <c:pt idx="60">
                  <c:v>0.38337037647058675</c:v>
                </c:pt>
                <c:pt idx="61">
                  <c:v>0.38337037647058675</c:v>
                </c:pt>
                <c:pt idx="62">
                  <c:v>0.38337037647058675</c:v>
                </c:pt>
                <c:pt idx="63">
                  <c:v>0.38337037647058675</c:v>
                </c:pt>
                <c:pt idx="64">
                  <c:v>0.38337037647058675</c:v>
                </c:pt>
                <c:pt idx="65">
                  <c:v>0.38337037647058675</c:v>
                </c:pt>
                <c:pt idx="66">
                  <c:v>0.38337037647058675</c:v>
                </c:pt>
                <c:pt idx="67">
                  <c:v>0.38337037647058675</c:v>
                </c:pt>
                <c:pt idx="68">
                  <c:v>0.38337037647058675</c:v>
                </c:pt>
                <c:pt idx="69">
                  <c:v>0.38337037647058675</c:v>
                </c:pt>
                <c:pt idx="70">
                  <c:v>0.38337037647058675</c:v>
                </c:pt>
                <c:pt idx="71">
                  <c:v>0.38337037647058675</c:v>
                </c:pt>
                <c:pt idx="72">
                  <c:v>0.38337037647058675</c:v>
                </c:pt>
                <c:pt idx="73">
                  <c:v>0.38337037647058675</c:v>
                </c:pt>
                <c:pt idx="74">
                  <c:v>0.38337037647058675</c:v>
                </c:pt>
                <c:pt idx="75">
                  <c:v>0.38337037647058675</c:v>
                </c:pt>
                <c:pt idx="76">
                  <c:v>0.38337037647058675</c:v>
                </c:pt>
                <c:pt idx="77">
                  <c:v>0.38337037647058675</c:v>
                </c:pt>
                <c:pt idx="78">
                  <c:v>0.38337037647058675</c:v>
                </c:pt>
                <c:pt idx="79">
                  <c:v>0.38337037647058675</c:v>
                </c:pt>
                <c:pt idx="80">
                  <c:v>0.38337037647058675</c:v>
                </c:pt>
                <c:pt idx="81">
                  <c:v>0.38337037647058675</c:v>
                </c:pt>
                <c:pt idx="82">
                  <c:v>0.38337037647058675</c:v>
                </c:pt>
                <c:pt idx="83">
                  <c:v>0.38337037647058675</c:v>
                </c:pt>
                <c:pt idx="84">
                  <c:v>0.38337037647058675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309048"/>
        <c:axId val="534311792"/>
      </c:scatterChart>
      <c:valAx>
        <c:axId val="534309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4311792"/>
        <c:crosses val="autoZero"/>
        <c:crossBetween val="midCat"/>
      </c:valAx>
      <c:valAx>
        <c:axId val="53431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4309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0830912"/>
        <c:axId val="520831304"/>
      </c:barChart>
      <c:catAx>
        <c:axId val="5208309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831304"/>
        <c:crosses val="autoZero"/>
        <c:auto val="1"/>
        <c:lblAlgn val="ctr"/>
        <c:lblOffset val="100"/>
        <c:noMultiLvlLbl val="0"/>
      </c:catAx>
      <c:valAx>
        <c:axId val="52083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83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4"/>
  <sheetViews>
    <sheetView zoomScale="70" zoomScaleNormal="70" workbookViewId="0">
      <pane ySplit="6705" topLeftCell="A80" activePane="bottomLeft"/>
      <selection activeCell="F19" sqref="F19"/>
      <selection pane="bottomLeft" activeCell="H110" sqref="H110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21373.789063</v>
      </c>
      <c r="D2" s="5">
        <v>21472.839843999998</v>
      </c>
      <c r="E2" s="5">
        <f t="shared" ref="E2:E8" si="0">D2-C2</f>
        <v>99.050780999998096</v>
      </c>
      <c r="F2">
        <f t="shared" ref="F2:F8" si="1">AVERAGE(C2,D2)</f>
        <v>21423.314453499999</v>
      </c>
      <c r="G2">
        <f>$G$84</f>
        <v>-8.6613788166399246</v>
      </c>
      <c r="H2">
        <f>$G$85</f>
        <v>187.89067053458893</v>
      </c>
      <c r="I2">
        <f>$E$80</f>
        <v>89.614645858974512</v>
      </c>
      <c r="J2">
        <f t="shared" ref="J2:J8" si="2">(E2/D2)*100</f>
        <v>0.46128403005657936</v>
      </c>
      <c r="O2">
        <f>D2/C2</f>
        <v>1.004634217204448</v>
      </c>
      <c r="Y2" s="5"/>
    </row>
    <row r="3" spans="2:26" x14ac:dyDescent="0.25">
      <c r="B3" s="1">
        <v>2</v>
      </c>
      <c r="C3" s="5">
        <v>21307.636718999998</v>
      </c>
      <c r="D3" s="5">
        <v>21424.378906000002</v>
      </c>
      <c r="E3" s="5">
        <f t="shared" si="0"/>
        <v>116.74218700000347</v>
      </c>
      <c r="F3">
        <f t="shared" si="1"/>
        <v>21366.0078125</v>
      </c>
      <c r="G3">
        <f>$G$84</f>
        <v>-8.6613788166399246</v>
      </c>
      <c r="H3">
        <f>$G$85</f>
        <v>187.89067053458893</v>
      </c>
      <c r="I3">
        <f>$E$80</f>
        <v>89.614645858974512</v>
      </c>
      <c r="J3">
        <f t="shared" si="2"/>
        <v>0.54490348360721552</v>
      </c>
      <c r="L3" s="16"/>
      <c r="O3">
        <f t="shared" ref="O3:O54" si="3">D3/C3</f>
        <v>1.0054788894957978</v>
      </c>
      <c r="Y3" s="5"/>
    </row>
    <row r="4" spans="2:26" x14ac:dyDescent="0.25">
      <c r="B4" s="1">
        <v>3</v>
      </c>
      <c r="C4" s="5">
        <v>21349.568359000001</v>
      </c>
      <c r="D4" s="5">
        <v>21421.574218999998</v>
      </c>
      <c r="E4" s="5">
        <f t="shared" si="0"/>
        <v>72.005859999997483</v>
      </c>
      <c r="F4">
        <f t="shared" si="1"/>
        <v>21385.571289</v>
      </c>
      <c r="G4">
        <f>$G$84</f>
        <v>-8.6613788166399246</v>
      </c>
      <c r="H4">
        <f>$G$85</f>
        <v>187.89067053458893</v>
      </c>
      <c r="I4">
        <f>$E$80</f>
        <v>89.614645858974512</v>
      </c>
      <c r="J4">
        <f t="shared" si="2"/>
        <v>0.33613710768339072</v>
      </c>
      <c r="O4">
        <f t="shared" si="3"/>
        <v>1.0033727079999555</v>
      </c>
      <c r="Y4" s="5"/>
    </row>
    <row r="5" spans="2:26" x14ac:dyDescent="0.25">
      <c r="B5" s="1">
        <v>4</v>
      </c>
      <c r="C5" s="5">
        <v>21360.423827999999</v>
      </c>
      <c r="D5" s="5">
        <v>21412.925781000002</v>
      </c>
      <c r="E5" s="5">
        <f t="shared" si="0"/>
        <v>52.501953000002686</v>
      </c>
      <c r="F5">
        <f t="shared" si="1"/>
        <v>21386.674804499999</v>
      </c>
      <c r="G5">
        <f>$G$84</f>
        <v>-8.6613788166399246</v>
      </c>
      <c r="H5">
        <f>$G$85</f>
        <v>187.89067053458893</v>
      </c>
      <c r="I5">
        <f>$E$80</f>
        <v>89.614645858974512</v>
      </c>
      <c r="J5">
        <f t="shared" si="2"/>
        <v>0.24518813326569519</v>
      </c>
      <c r="O5">
        <f t="shared" si="3"/>
        <v>1.0024579078309852</v>
      </c>
      <c r="Y5" s="5"/>
    </row>
    <row r="6" spans="2:26" x14ac:dyDescent="0.25">
      <c r="B6" s="1">
        <v>5</v>
      </c>
      <c r="C6" s="5">
        <v>21355.488281000002</v>
      </c>
      <c r="D6" s="5">
        <v>21422.302734000001</v>
      </c>
      <c r="E6" s="5">
        <f t="shared" si="0"/>
        <v>66.814452999999048</v>
      </c>
      <c r="F6">
        <f t="shared" si="1"/>
        <v>21388.895507500001</v>
      </c>
      <c r="G6">
        <f>$G$84</f>
        <v>-8.6613788166399246</v>
      </c>
      <c r="H6">
        <f>$G$85</f>
        <v>187.89067053458893</v>
      </c>
      <c r="I6">
        <f>$E$80</f>
        <v>89.614645858974512</v>
      </c>
      <c r="J6">
        <f t="shared" si="2"/>
        <v>0.31189202127162435</v>
      </c>
      <c r="O6">
        <f t="shared" si="3"/>
        <v>1.0031286783107387</v>
      </c>
      <c r="Y6" s="5"/>
    </row>
    <row r="7" spans="2:26" x14ac:dyDescent="0.25">
      <c r="B7" s="1">
        <v>6</v>
      </c>
      <c r="C7" s="5">
        <v>21356.203125</v>
      </c>
      <c r="D7" s="5">
        <v>21388.933593999998</v>
      </c>
      <c r="E7" s="5">
        <f t="shared" si="0"/>
        <v>32.730468999998266</v>
      </c>
      <c r="F7">
        <f t="shared" si="1"/>
        <v>21372.568359500001</v>
      </c>
      <c r="G7">
        <f>$G$84</f>
        <v>-8.6613788166399246</v>
      </c>
      <c r="H7">
        <f>$G$85</f>
        <v>187.89067053458893</v>
      </c>
      <c r="I7">
        <f>$E$80</f>
        <v>89.614645858974512</v>
      </c>
      <c r="J7">
        <f t="shared" si="2"/>
        <v>0.15302524951117613</v>
      </c>
      <c r="O7">
        <f t="shared" si="3"/>
        <v>1.0015325977566529</v>
      </c>
      <c r="Y7" s="5"/>
    </row>
    <row r="8" spans="2:26" x14ac:dyDescent="0.25">
      <c r="B8" s="1">
        <v>7</v>
      </c>
      <c r="C8" s="5">
        <v>21360.4375</v>
      </c>
      <c r="D8" s="5">
        <v>21450.527343999998</v>
      </c>
      <c r="E8" s="5">
        <f t="shared" si="0"/>
        <v>90.089843999998266</v>
      </c>
      <c r="F8">
        <f t="shared" si="1"/>
        <v>21405.482422000001</v>
      </c>
      <c r="G8">
        <f>$G$84</f>
        <v>-8.6613788166399246</v>
      </c>
      <c r="H8">
        <f>$G$85</f>
        <v>187.89067053458893</v>
      </c>
      <c r="I8">
        <f>$E$80</f>
        <v>89.614645858974512</v>
      </c>
      <c r="J8">
        <f t="shared" si="2"/>
        <v>0.41998894738220788</v>
      </c>
      <c r="O8">
        <f t="shared" si="3"/>
        <v>1.0042176029400145</v>
      </c>
      <c r="Y8" s="5"/>
    </row>
    <row r="9" spans="2:26" x14ac:dyDescent="0.25">
      <c r="B9" s="1">
        <v>8</v>
      </c>
      <c r="C9" s="5">
        <v>21355.099609000001</v>
      </c>
      <c r="D9" s="5">
        <v>21429.507813</v>
      </c>
      <c r="E9" s="5">
        <f t="shared" ref="E9:E54" si="4">D9-C9</f>
        <v>74.408203999999387</v>
      </c>
      <c r="F9">
        <f t="shared" ref="F9:F26" si="5">AVERAGE(C9,D9)</f>
        <v>21392.303711</v>
      </c>
      <c r="G9">
        <f>$G$84</f>
        <v>-8.6613788166399246</v>
      </c>
      <c r="H9">
        <f>$G$85</f>
        <v>187.89067053458893</v>
      </c>
      <c r="I9">
        <f>$E$80</f>
        <v>89.614645858974512</v>
      </c>
      <c r="J9">
        <f t="shared" ref="J9:J54" si="6">(E9/D9)*100</f>
        <v>0.34722311239859827</v>
      </c>
      <c r="O9">
        <f t="shared" si="3"/>
        <v>1.0034843295213964</v>
      </c>
      <c r="Y9" s="5"/>
    </row>
    <row r="10" spans="2:26" x14ac:dyDescent="0.25">
      <c r="B10" s="1">
        <v>9</v>
      </c>
      <c r="C10" s="5">
        <v>21347.712890999999</v>
      </c>
      <c r="D10" s="5">
        <v>21387.482422000001</v>
      </c>
      <c r="E10" s="5">
        <f t="shared" si="4"/>
        <v>39.769531000001734</v>
      </c>
      <c r="F10">
        <f t="shared" si="5"/>
        <v>21367.597656500002</v>
      </c>
      <c r="G10">
        <f>$G$84</f>
        <v>-8.6613788166399246</v>
      </c>
      <c r="H10">
        <f>$G$85</f>
        <v>187.89067053458893</v>
      </c>
      <c r="I10">
        <f>$E$80</f>
        <v>89.614645858974512</v>
      </c>
      <c r="J10">
        <f t="shared" si="6"/>
        <v>0.18594769695330404</v>
      </c>
      <c r="O10">
        <f t="shared" si="3"/>
        <v>1.00186294106554</v>
      </c>
      <c r="Y10" s="5"/>
    </row>
    <row r="11" spans="2:26" x14ac:dyDescent="0.25">
      <c r="B11" s="1">
        <v>10</v>
      </c>
      <c r="C11" s="5">
        <v>14423.424805000001</v>
      </c>
      <c r="D11" s="5">
        <v>14544.635742</v>
      </c>
      <c r="E11" s="5">
        <f t="shared" si="4"/>
        <v>121.21093699999983</v>
      </c>
      <c r="F11">
        <f t="shared" si="5"/>
        <v>14484.0302735</v>
      </c>
      <c r="G11">
        <f>$G$84</f>
        <v>-8.6613788166399246</v>
      </c>
      <c r="H11">
        <f>$G$85</f>
        <v>187.89067053458893</v>
      </c>
      <c r="I11">
        <f>$E$80</f>
        <v>89.614645858974512</v>
      </c>
      <c r="J11">
        <f t="shared" si="6"/>
        <v>0.83337210467212697</v>
      </c>
      <c r="O11">
        <f t="shared" si="3"/>
        <v>1.0084037556016503</v>
      </c>
      <c r="Y11" s="5"/>
    </row>
    <row r="12" spans="2:26" x14ac:dyDescent="0.25">
      <c r="B12" s="1">
        <v>11</v>
      </c>
      <c r="C12" s="5">
        <v>14408.888671999999</v>
      </c>
      <c r="D12" s="5">
        <v>14531.984375</v>
      </c>
      <c r="E12" s="5">
        <f t="shared" si="4"/>
        <v>123.09570300000087</v>
      </c>
      <c r="F12">
        <f t="shared" si="5"/>
        <v>14470.4365235</v>
      </c>
      <c r="G12">
        <f>$G$84</f>
        <v>-8.6613788166399246</v>
      </c>
      <c r="H12">
        <f>$G$85</f>
        <v>187.89067053458893</v>
      </c>
      <c r="I12">
        <f>$E$80</f>
        <v>89.614645858974512</v>
      </c>
      <c r="J12">
        <f t="shared" si="6"/>
        <v>0.84706740541070025</v>
      </c>
      <c r="O12">
        <f t="shared" si="3"/>
        <v>1.0085430393559225</v>
      </c>
      <c r="Y12" s="5"/>
    </row>
    <row r="13" spans="2:26" x14ac:dyDescent="0.25">
      <c r="B13" s="1">
        <v>12</v>
      </c>
      <c r="C13" s="5">
        <v>14452.765625</v>
      </c>
      <c r="D13" s="5">
        <v>14499.091796999999</v>
      </c>
      <c r="E13" s="5">
        <f t="shared" si="4"/>
        <v>46.326171999999133</v>
      </c>
      <c r="F13">
        <f t="shared" si="5"/>
        <v>14475.928711</v>
      </c>
      <c r="G13">
        <f>$G$84</f>
        <v>-8.6613788166399246</v>
      </c>
      <c r="H13">
        <f>$G$85</f>
        <v>187.89067053458893</v>
      </c>
      <c r="I13">
        <f>$E$80</f>
        <v>89.614645858974512</v>
      </c>
      <c r="J13">
        <f t="shared" si="6"/>
        <v>0.31951085384247624</v>
      </c>
      <c r="O13">
        <f t="shared" si="3"/>
        <v>1.0032053499795131</v>
      </c>
      <c r="Y13" s="5"/>
    </row>
    <row r="14" spans="2:26" x14ac:dyDescent="0.25">
      <c r="B14" s="1">
        <v>13</v>
      </c>
      <c r="C14" s="5">
        <v>14449.392578000001</v>
      </c>
      <c r="D14" s="5">
        <v>14573.594727</v>
      </c>
      <c r="E14" s="5">
        <f t="shared" si="4"/>
        <v>124.20214899999883</v>
      </c>
      <c r="F14">
        <f t="shared" si="5"/>
        <v>14511.493652500001</v>
      </c>
      <c r="G14">
        <f>$G$84</f>
        <v>-8.6613788166399246</v>
      </c>
      <c r="H14">
        <f>$G$85</f>
        <v>187.89067053458893</v>
      </c>
      <c r="I14">
        <f>$E$80</f>
        <v>89.614645858974512</v>
      </c>
      <c r="J14">
        <f t="shared" si="6"/>
        <v>0.85224099699913958</v>
      </c>
      <c r="O14">
        <f t="shared" si="3"/>
        <v>1.0085956657575421</v>
      </c>
      <c r="Y14" s="5"/>
    </row>
    <row r="15" spans="2:26" x14ac:dyDescent="0.25">
      <c r="B15" s="1">
        <v>14</v>
      </c>
      <c r="C15" s="5">
        <v>14424.761719</v>
      </c>
      <c r="D15" s="5">
        <v>14586.117188</v>
      </c>
      <c r="E15" s="5">
        <f t="shared" si="4"/>
        <v>161.35546900000008</v>
      </c>
      <c r="F15">
        <f t="shared" si="5"/>
        <v>14505.439453499999</v>
      </c>
      <c r="G15">
        <f>$G$84</f>
        <v>-8.6613788166399246</v>
      </c>
      <c r="H15">
        <f>$G$85</f>
        <v>187.89067053458893</v>
      </c>
      <c r="I15">
        <f>$E$80</f>
        <v>89.614645858974512</v>
      </c>
      <c r="J15">
        <f t="shared" si="6"/>
        <v>1.1062263309713927</v>
      </c>
      <c r="O15">
        <f t="shared" si="3"/>
        <v>1.0111860058518309</v>
      </c>
      <c r="Y15" s="5"/>
    </row>
    <row r="16" spans="2:26" x14ac:dyDescent="0.25">
      <c r="B16" s="1">
        <v>15</v>
      </c>
      <c r="C16">
        <v>14456.620117</v>
      </c>
      <c r="D16">
        <v>14566.178711</v>
      </c>
      <c r="E16" s="5">
        <f t="shared" si="4"/>
        <v>109.55859400000008</v>
      </c>
      <c r="F16">
        <f t="shared" si="5"/>
        <v>14511.399414</v>
      </c>
      <c r="G16">
        <f>$G$84</f>
        <v>-8.6613788166399246</v>
      </c>
      <c r="H16">
        <f>$G$85</f>
        <v>187.89067053458893</v>
      </c>
      <c r="I16">
        <f>$E$80</f>
        <v>89.614645858974512</v>
      </c>
      <c r="J16">
        <f t="shared" si="6"/>
        <v>0.75214368966422385</v>
      </c>
      <c r="O16">
        <f t="shared" si="3"/>
        <v>1.0075784376371049</v>
      </c>
      <c r="Y16" s="5"/>
    </row>
    <row r="17" spans="2:25" x14ac:dyDescent="0.25">
      <c r="B17" s="1">
        <v>16</v>
      </c>
      <c r="C17">
        <v>14423.839844</v>
      </c>
      <c r="D17">
        <v>14552.1875</v>
      </c>
      <c r="E17" s="5">
        <f t="shared" si="4"/>
        <v>128.34765599999992</v>
      </c>
      <c r="F17">
        <f t="shared" si="5"/>
        <v>14488.013672000001</v>
      </c>
      <c r="G17">
        <f>$G$84</f>
        <v>-8.6613788166399246</v>
      </c>
      <c r="H17">
        <f>$G$85</f>
        <v>187.89067053458893</v>
      </c>
      <c r="I17">
        <f>$E$80</f>
        <v>89.614645858974512</v>
      </c>
      <c r="J17">
        <f t="shared" si="6"/>
        <v>0.88198187385917004</v>
      </c>
      <c r="O17">
        <f t="shared" si="3"/>
        <v>1.0088983001328449</v>
      </c>
      <c r="Y17" s="5"/>
    </row>
    <row r="18" spans="2:25" x14ac:dyDescent="0.25">
      <c r="B18" s="1">
        <v>17</v>
      </c>
      <c r="C18">
        <v>14544.635742</v>
      </c>
      <c r="D18">
        <v>14610.785156</v>
      </c>
      <c r="E18" s="5">
        <f t="shared" si="4"/>
        <v>66.149413999999524</v>
      </c>
      <c r="F18">
        <f t="shared" si="5"/>
        <v>14577.710449</v>
      </c>
      <c r="G18">
        <f>$G$84</f>
        <v>-8.6613788166399246</v>
      </c>
      <c r="H18">
        <f>$G$85</f>
        <v>187.89067053458893</v>
      </c>
      <c r="I18">
        <f>$E$80</f>
        <v>89.614645858974512</v>
      </c>
      <c r="J18">
        <f t="shared" si="6"/>
        <v>0.45274373206996954</v>
      </c>
      <c r="O18">
        <f t="shared" si="3"/>
        <v>1.0045480282334596</v>
      </c>
      <c r="Y18" s="5"/>
    </row>
    <row r="19" spans="2:25" x14ac:dyDescent="0.25">
      <c r="B19" s="1">
        <v>18</v>
      </c>
      <c r="C19">
        <v>11597.459961</v>
      </c>
      <c r="D19">
        <v>11690.706055000001</v>
      </c>
      <c r="E19" s="5">
        <f t="shared" si="4"/>
        <v>93.246094000000085</v>
      </c>
      <c r="F19">
        <f t="shared" si="5"/>
        <v>11644.083008000001</v>
      </c>
      <c r="G19">
        <f>$G$84</f>
        <v>-8.6613788166399246</v>
      </c>
      <c r="H19">
        <f>$G$85</f>
        <v>187.89067053458893</v>
      </c>
      <c r="I19">
        <f>$E$80</f>
        <v>89.614645858974512</v>
      </c>
      <c r="J19">
        <f t="shared" si="6"/>
        <v>0.79760874630937839</v>
      </c>
      <c r="O19">
        <f t="shared" si="3"/>
        <v>1.0080402169366023</v>
      </c>
      <c r="Y19" s="5"/>
    </row>
    <row r="20" spans="2:25" x14ac:dyDescent="0.25">
      <c r="B20" s="1">
        <v>19</v>
      </c>
      <c r="C20">
        <v>11591.590819999999</v>
      </c>
      <c r="D20">
        <v>11790.813477</v>
      </c>
      <c r="E20" s="5">
        <f t="shared" si="4"/>
        <v>199.22265700000025</v>
      </c>
      <c r="F20">
        <f t="shared" si="5"/>
        <v>11691.2021485</v>
      </c>
      <c r="G20">
        <f>$G$84</f>
        <v>-8.6613788166399246</v>
      </c>
      <c r="H20">
        <f>$G$85</f>
        <v>187.89067053458893</v>
      </c>
      <c r="I20">
        <f>$E$80</f>
        <v>89.614645858974512</v>
      </c>
      <c r="J20">
        <f t="shared" si="6"/>
        <v>1.6896430207179358</v>
      </c>
      <c r="O20">
        <f t="shared" si="3"/>
        <v>1.0171868262168351</v>
      </c>
      <c r="Y20" s="5"/>
    </row>
    <row r="21" spans="2:25" x14ac:dyDescent="0.25">
      <c r="B21" s="1">
        <v>20</v>
      </c>
      <c r="C21">
        <v>11607.607421999999</v>
      </c>
      <c r="D21">
        <v>11717.065430000001</v>
      </c>
      <c r="E21" s="5">
        <f t="shared" si="4"/>
        <v>109.45800800000143</v>
      </c>
      <c r="F21">
        <f t="shared" si="5"/>
        <v>11662.336426</v>
      </c>
      <c r="G21">
        <f>$G$84</f>
        <v>-8.6613788166399246</v>
      </c>
      <c r="H21">
        <f>$G$85</f>
        <v>187.89067053458893</v>
      </c>
      <c r="I21">
        <f>$E$80</f>
        <v>89.614645858974512</v>
      </c>
      <c r="J21">
        <f t="shared" si="6"/>
        <v>0.93417595603544767</v>
      </c>
      <c r="O21">
        <f t="shared" si="3"/>
        <v>1.0094298509607196</v>
      </c>
      <c r="Y21" s="5"/>
    </row>
    <row r="22" spans="2:25" x14ac:dyDescent="0.25">
      <c r="B22" s="1">
        <v>21</v>
      </c>
      <c r="C22">
        <v>11602.570313</v>
      </c>
      <c r="D22">
        <v>11709.861328000001</v>
      </c>
      <c r="E22" s="5">
        <f t="shared" si="4"/>
        <v>107.2910150000007</v>
      </c>
      <c r="F22">
        <f t="shared" si="5"/>
        <v>11656.215820500001</v>
      </c>
      <c r="G22">
        <f>$G$84</f>
        <v>-8.6613788166399246</v>
      </c>
      <c r="H22">
        <f>$G$85</f>
        <v>187.89067053458893</v>
      </c>
      <c r="I22">
        <f>$E$80</f>
        <v>89.614645858974512</v>
      </c>
      <c r="J22">
        <f t="shared" si="6"/>
        <v>0.91624496648352349</v>
      </c>
      <c r="O22">
        <f t="shared" si="3"/>
        <v>1.0092471764536335</v>
      </c>
      <c r="Y22" s="5"/>
    </row>
    <row r="23" spans="2:25" x14ac:dyDescent="0.25">
      <c r="B23" s="1">
        <v>22</v>
      </c>
      <c r="C23">
        <v>11597.633789</v>
      </c>
      <c r="D23">
        <v>11689.495117</v>
      </c>
      <c r="E23" s="5">
        <f t="shared" si="4"/>
        <v>91.861328000000867</v>
      </c>
      <c r="F23">
        <f t="shared" si="5"/>
        <v>11643.564452999999</v>
      </c>
      <c r="G23">
        <f>$G$84</f>
        <v>-8.6613788166399246</v>
      </c>
      <c r="H23">
        <f>$G$85</f>
        <v>187.89067053458893</v>
      </c>
      <c r="I23">
        <f>$E$80</f>
        <v>89.614645858974512</v>
      </c>
      <c r="J23">
        <f t="shared" si="6"/>
        <v>0.78584512915709415</v>
      </c>
      <c r="O23">
        <f t="shared" si="3"/>
        <v>1.0079206956928688</v>
      </c>
      <c r="Y23" s="5"/>
    </row>
    <row r="24" spans="2:25" x14ac:dyDescent="0.25">
      <c r="B24" s="1">
        <v>23</v>
      </c>
      <c r="C24">
        <v>11601.543944999999</v>
      </c>
      <c r="D24">
        <v>11705.181640999999</v>
      </c>
      <c r="E24" s="5">
        <f t="shared" si="4"/>
        <v>103.63769599999978</v>
      </c>
      <c r="F24">
        <f t="shared" si="5"/>
        <v>11653.362793</v>
      </c>
      <c r="G24">
        <f>$G$84</f>
        <v>-8.6613788166399246</v>
      </c>
      <c r="H24">
        <f>$G$85</f>
        <v>187.89067053458893</v>
      </c>
      <c r="I24">
        <f>$E$80</f>
        <v>89.614645858974512</v>
      </c>
      <c r="J24">
        <f t="shared" si="6"/>
        <v>0.88540015164724761</v>
      </c>
      <c r="O24">
        <f t="shared" si="3"/>
        <v>1.0089330951545175</v>
      </c>
      <c r="Y24" s="5"/>
    </row>
    <row r="25" spans="2:25" x14ac:dyDescent="0.25">
      <c r="B25" s="1">
        <v>24</v>
      </c>
      <c r="C25">
        <v>11603.421875</v>
      </c>
      <c r="D25">
        <v>11714.198242</v>
      </c>
      <c r="E25" s="5">
        <f t="shared" si="4"/>
        <v>110.77636700000039</v>
      </c>
      <c r="F25">
        <f t="shared" si="5"/>
        <v>11658.810058499999</v>
      </c>
      <c r="G25">
        <f>$G$84</f>
        <v>-8.6613788166399246</v>
      </c>
      <c r="H25">
        <f>$G$85</f>
        <v>187.89067053458893</v>
      </c>
      <c r="I25">
        <f>$E$80</f>
        <v>89.614645858974512</v>
      </c>
      <c r="J25">
        <f t="shared" si="6"/>
        <v>0.94565897478859129</v>
      </c>
      <c r="O25">
        <f t="shared" si="3"/>
        <v>1.0095468705863977</v>
      </c>
      <c r="Y25" s="5"/>
    </row>
    <row r="26" spans="2:25" x14ac:dyDescent="0.25">
      <c r="B26" s="1">
        <v>25</v>
      </c>
      <c r="C26">
        <v>11604.044921999999</v>
      </c>
      <c r="D26">
        <v>11685.464844</v>
      </c>
      <c r="E26" s="5">
        <f t="shared" si="4"/>
        <v>81.419922000000952</v>
      </c>
      <c r="F26">
        <f t="shared" si="5"/>
        <v>11644.754883</v>
      </c>
      <c r="G26">
        <f>$G$84</f>
        <v>-8.6613788166399246</v>
      </c>
      <c r="H26">
        <f>$G$85</f>
        <v>187.89067053458893</v>
      </c>
      <c r="I26">
        <f>$E$80</f>
        <v>89.614645858974512</v>
      </c>
      <c r="J26">
        <f t="shared" si="6"/>
        <v>0.69676237177510914</v>
      </c>
      <c r="O26">
        <f t="shared" si="3"/>
        <v>1.0070165121341126</v>
      </c>
      <c r="Y26" s="5"/>
    </row>
    <row r="27" spans="2:25" x14ac:dyDescent="0.25">
      <c r="B27" s="1">
        <v>26</v>
      </c>
      <c r="C27">
        <v>18056.507813</v>
      </c>
      <c r="D27">
        <v>18060.806640999999</v>
      </c>
      <c r="E27" s="5">
        <f t="shared" si="4"/>
        <v>4.2988279999990482</v>
      </c>
      <c r="F27">
        <f t="shared" ref="F27:F53" si="7">AVERAGE(C27,D27)</f>
        <v>18058.657227</v>
      </c>
      <c r="G27">
        <f>$G$84</f>
        <v>-8.6613788166399246</v>
      </c>
      <c r="H27">
        <f>$G$85</f>
        <v>187.89067053458893</v>
      </c>
      <c r="I27">
        <f>$E$80</f>
        <v>89.614645858974512</v>
      </c>
      <c r="J27">
        <f t="shared" si="6"/>
        <v>2.3801971226690619E-2</v>
      </c>
      <c r="O27">
        <f t="shared" si="3"/>
        <v>1.0002380763791381</v>
      </c>
      <c r="Y27" s="5"/>
    </row>
    <row r="28" spans="2:25" x14ac:dyDescent="0.25">
      <c r="B28" s="1">
        <v>27</v>
      </c>
      <c r="C28">
        <v>18060.757813</v>
      </c>
      <c r="D28">
        <v>18077.296875</v>
      </c>
      <c r="E28" s="5">
        <f t="shared" si="4"/>
        <v>16.539061999999831</v>
      </c>
      <c r="F28">
        <f t="shared" si="7"/>
        <v>18069.027344000002</v>
      </c>
      <c r="G28">
        <f>$G$84</f>
        <v>-8.6613788166399246</v>
      </c>
      <c r="H28">
        <f>$G$85</f>
        <v>187.89067053458893</v>
      </c>
      <c r="I28">
        <f>$E$80</f>
        <v>89.614645858974512</v>
      </c>
      <c r="J28">
        <f t="shared" si="6"/>
        <v>9.1490791540147401E-2</v>
      </c>
      <c r="O28">
        <f t="shared" si="3"/>
        <v>1.0009157457384261</v>
      </c>
      <c r="Y28" s="5"/>
    </row>
    <row r="29" spans="2:25" x14ac:dyDescent="0.25">
      <c r="B29" s="1">
        <v>28</v>
      </c>
      <c r="C29">
        <v>18072.414063</v>
      </c>
      <c r="D29">
        <v>18075.751952999999</v>
      </c>
      <c r="E29" s="5">
        <f t="shared" si="4"/>
        <v>3.3378899999988789</v>
      </c>
      <c r="F29">
        <f t="shared" si="7"/>
        <v>18074.083008000001</v>
      </c>
      <c r="G29">
        <f>$G$84</f>
        <v>-8.6613788166399246</v>
      </c>
      <c r="H29">
        <f>$G$85</f>
        <v>187.89067053458893</v>
      </c>
      <c r="I29">
        <f>$E$80</f>
        <v>89.614645858974512</v>
      </c>
      <c r="J29">
        <f t="shared" si="6"/>
        <v>1.8466119742503413E-2</v>
      </c>
      <c r="O29">
        <f t="shared" si="3"/>
        <v>1.000184695303481</v>
      </c>
      <c r="Y29" s="5"/>
    </row>
    <row r="30" spans="2:25" x14ac:dyDescent="0.25">
      <c r="B30" s="1">
        <v>29</v>
      </c>
      <c r="C30">
        <v>18087.371093999998</v>
      </c>
      <c r="D30">
        <v>18017.201172000001</v>
      </c>
      <c r="E30" s="5">
        <f t="shared" si="4"/>
        <v>-70.169921999997314</v>
      </c>
      <c r="F30">
        <f t="shared" si="7"/>
        <v>18052.286133000001</v>
      </c>
      <c r="G30">
        <f>$G$84</f>
        <v>-8.6613788166399246</v>
      </c>
      <c r="H30">
        <f>$G$85</f>
        <v>187.89067053458893</v>
      </c>
      <c r="I30">
        <f>$E$80</f>
        <v>89.614645858974512</v>
      </c>
      <c r="J30">
        <f t="shared" si="6"/>
        <v>-0.38946072328395998</v>
      </c>
      <c r="O30">
        <f t="shared" si="3"/>
        <v>0.99612050188856494</v>
      </c>
      <c r="Y30" s="5"/>
    </row>
    <row r="31" spans="2:25" x14ac:dyDescent="0.25">
      <c r="B31" s="1">
        <v>30</v>
      </c>
      <c r="C31">
        <v>18070.25</v>
      </c>
      <c r="D31">
        <v>18009.615234000001</v>
      </c>
      <c r="E31" s="5">
        <f t="shared" si="4"/>
        <v>-60.634765999999217</v>
      </c>
      <c r="F31">
        <f t="shared" si="7"/>
        <v>18039.932616999999</v>
      </c>
      <c r="G31">
        <f>$G$84</f>
        <v>-8.6613788166399246</v>
      </c>
      <c r="H31">
        <f>$G$85</f>
        <v>187.89067053458893</v>
      </c>
      <c r="I31">
        <f>$E$80</f>
        <v>89.614645858974512</v>
      </c>
      <c r="J31">
        <f t="shared" si="6"/>
        <v>-0.33667996352042007</v>
      </c>
      <c r="O31">
        <f t="shared" si="3"/>
        <v>0.99664449766882035</v>
      </c>
      <c r="Y31" s="5"/>
    </row>
    <row r="32" spans="2:25" x14ac:dyDescent="0.25">
      <c r="B32" s="1">
        <v>31</v>
      </c>
      <c r="C32">
        <v>18073.335938</v>
      </c>
      <c r="D32">
        <v>18014.673827999999</v>
      </c>
      <c r="E32" s="5">
        <f t="shared" si="4"/>
        <v>-58.662110000001121</v>
      </c>
      <c r="F32">
        <f t="shared" si="7"/>
        <v>18044.004883000001</v>
      </c>
      <c r="G32">
        <f>$G$84</f>
        <v>-8.6613788166399246</v>
      </c>
      <c r="H32">
        <f>$G$85</f>
        <v>187.89067053458893</v>
      </c>
      <c r="I32">
        <f>$E$80</f>
        <v>89.614645858974512</v>
      </c>
      <c r="J32">
        <f t="shared" si="6"/>
        <v>-0.32563514921276721</v>
      </c>
      <c r="O32">
        <f t="shared" si="3"/>
        <v>0.99675421791520724</v>
      </c>
      <c r="Y32" s="5"/>
    </row>
    <row r="33" spans="2:25" x14ac:dyDescent="0.25">
      <c r="B33" s="1">
        <v>32</v>
      </c>
      <c r="C33">
        <v>18069.755859000001</v>
      </c>
      <c r="D33">
        <v>18004.974609000001</v>
      </c>
      <c r="E33" s="5">
        <f t="shared" si="4"/>
        <v>-64.78125</v>
      </c>
      <c r="F33">
        <f t="shared" si="7"/>
        <v>18037.365234000001</v>
      </c>
      <c r="G33">
        <f>$G$84</f>
        <v>-8.6613788166399246</v>
      </c>
      <c r="H33">
        <f>$G$85</f>
        <v>187.89067053458893</v>
      </c>
      <c r="I33">
        <f>$E$80</f>
        <v>89.614645858974512</v>
      </c>
      <c r="J33">
        <f t="shared" si="6"/>
        <v>-0.35979639742240083</v>
      </c>
      <c r="O33">
        <f t="shared" si="3"/>
        <v>0.99641493496063294</v>
      </c>
      <c r="Y33" s="5"/>
    </row>
    <row r="34" spans="2:25" x14ac:dyDescent="0.25">
      <c r="B34" s="1">
        <v>33</v>
      </c>
      <c r="C34">
        <v>17185.960938</v>
      </c>
      <c r="D34">
        <v>17266.867188</v>
      </c>
      <c r="E34" s="5">
        <f t="shared" si="4"/>
        <v>80.90625</v>
      </c>
      <c r="F34">
        <f t="shared" si="7"/>
        <v>17226.414063</v>
      </c>
      <c r="G34">
        <f>$G$84</f>
        <v>-8.6613788166399246</v>
      </c>
      <c r="H34">
        <f>$G$85</f>
        <v>187.89067053458893</v>
      </c>
      <c r="I34">
        <f>$E$80</f>
        <v>89.614645858974512</v>
      </c>
      <c r="J34">
        <f t="shared" si="6"/>
        <v>0.46856357391934789</v>
      </c>
      <c r="O34">
        <f t="shared" si="3"/>
        <v>1.0047076942797599</v>
      </c>
      <c r="Y34" s="5"/>
    </row>
    <row r="35" spans="2:25" x14ac:dyDescent="0.25">
      <c r="B35" s="1">
        <v>35</v>
      </c>
      <c r="C35">
        <v>17196.800781000002</v>
      </c>
      <c r="D35">
        <v>17238.878906000002</v>
      </c>
      <c r="E35" s="5">
        <f t="shared" si="4"/>
        <v>42.078125</v>
      </c>
      <c r="F35">
        <f t="shared" si="7"/>
        <v>17217.839843500002</v>
      </c>
      <c r="G35">
        <f>$G$84</f>
        <v>-8.6613788166399246</v>
      </c>
      <c r="H35">
        <f>$G$85</f>
        <v>187.89067053458893</v>
      </c>
      <c r="I35">
        <f>$E$80</f>
        <v>89.614645858974512</v>
      </c>
      <c r="J35">
        <f t="shared" si="6"/>
        <v>0.24408852356028027</v>
      </c>
      <c r="O35">
        <f t="shared" si="3"/>
        <v>1.0024468577345207</v>
      </c>
      <c r="Y35" s="5"/>
    </row>
    <row r="36" spans="2:25" x14ac:dyDescent="0.25">
      <c r="B36" s="1">
        <v>36</v>
      </c>
      <c r="C36">
        <v>17190.058593999998</v>
      </c>
      <c r="D36">
        <v>17312.552734000001</v>
      </c>
      <c r="E36" s="5">
        <f t="shared" si="4"/>
        <v>122.49414000000252</v>
      </c>
      <c r="F36">
        <f t="shared" si="7"/>
        <v>17251.305664</v>
      </c>
      <c r="G36">
        <f>$G$84</f>
        <v>-8.6613788166399246</v>
      </c>
      <c r="H36">
        <f>$G$85</f>
        <v>187.89067053458893</v>
      </c>
      <c r="I36">
        <f>$E$80</f>
        <v>89.614645858974512</v>
      </c>
      <c r="J36">
        <f t="shared" si="6"/>
        <v>0.70754522387352581</v>
      </c>
      <c r="O36">
        <f t="shared" si="3"/>
        <v>1.0071258709986455</v>
      </c>
      <c r="Y36" s="5"/>
    </row>
    <row r="37" spans="2:25" x14ac:dyDescent="0.25">
      <c r="B37" s="1">
        <v>37</v>
      </c>
      <c r="C37">
        <v>17186.818359000001</v>
      </c>
      <c r="D37">
        <v>17277.474609000001</v>
      </c>
      <c r="E37" s="5">
        <f t="shared" si="4"/>
        <v>90.65625</v>
      </c>
      <c r="F37">
        <f t="shared" si="7"/>
        <v>17232.146484000001</v>
      </c>
      <c r="G37">
        <f>$G$84</f>
        <v>-8.6613788166399246</v>
      </c>
      <c r="H37">
        <f>$G$85</f>
        <v>187.89067053458893</v>
      </c>
      <c r="I37">
        <f>$E$80</f>
        <v>89.614645858974512</v>
      </c>
      <c r="J37">
        <f t="shared" si="6"/>
        <v>0.52470775996844066</v>
      </c>
      <c r="O37">
        <f t="shared" si="3"/>
        <v>1.0052747546466345</v>
      </c>
      <c r="Y37" s="5"/>
    </row>
    <row r="38" spans="2:25" x14ac:dyDescent="0.25">
      <c r="B38" s="1">
        <v>38</v>
      </c>
      <c r="C38">
        <v>17176.078125</v>
      </c>
      <c r="D38">
        <v>17300.484375</v>
      </c>
      <c r="E38" s="5">
        <f t="shared" si="4"/>
        <v>124.40625</v>
      </c>
      <c r="F38">
        <f t="shared" si="7"/>
        <v>17238.28125</v>
      </c>
      <c r="G38">
        <f>$G$84</f>
        <v>-8.6613788166399246</v>
      </c>
      <c r="H38">
        <f>$G$85</f>
        <v>187.89067053458893</v>
      </c>
      <c r="I38">
        <f>$E$80</f>
        <v>89.614645858974512</v>
      </c>
      <c r="J38">
        <f t="shared" si="6"/>
        <v>0.71909113816358106</v>
      </c>
      <c r="O38">
        <f t="shared" si="3"/>
        <v>1.0072429951176645</v>
      </c>
      <c r="Y38" s="5"/>
    </row>
    <row r="39" spans="2:25" x14ac:dyDescent="0.25">
      <c r="B39" s="1">
        <v>39</v>
      </c>
      <c r="C39">
        <v>17169.248047000001</v>
      </c>
      <c r="D39">
        <v>17299.005859000001</v>
      </c>
      <c r="E39" s="5">
        <f t="shared" si="4"/>
        <v>129.75781199999983</v>
      </c>
      <c r="F39">
        <f t="shared" si="7"/>
        <v>17234.126952999999</v>
      </c>
      <c r="G39">
        <f>$G$84</f>
        <v>-8.6613788166399246</v>
      </c>
      <c r="H39">
        <f>$G$85</f>
        <v>187.89067053458893</v>
      </c>
      <c r="I39">
        <f>$E$80</f>
        <v>89.614645858974512</v>
      </c>
      <c r="J39">
        <f t="shared" si="6"/>
        <v>0.75008825973945703</v>
      </c>
      <c r="O39">
        <f t="shared" si="3"/>
        <v>1.0075575710505664</v>
      </c>
      <c r="Y39" s="5"/>
    </row>
    <row r="40" spans="2:25" x14ac:dyDescent="0.25">
      <c r="B40" s="1">
        <v>40</v>
      </c>
      <c r="C40">
        <v>12803.337890999999</v>
      </c>
      <c r="D40">
        <v>12901.635742</v>
      </c>
      <c r="E40" s="5">
        <f t="shared" si="4"/>
        <v>98.297851000001174</v>
      </c>
      <c r="F40">
        <f t="shared" si="7"/>
        <v>12852.486816500001</v>
      </c>
      <c r="G40">
        <f>$G$84</f>
        <v>-8.6613788166399246</v>
      </c>
      <c r="H40">
        <f>$G$85</f>
        <v>187.89067053458893</v>
      </c>
      <c r="I40">
        <f>$E$80</f>
        <v>89.614645858974512</v>
      </c>
      <c r="J40">
        <f t="shared" si="6"/>
        <v>0.76190223445855187</v>
      </c>
      <c r="O40">
        <f t="shared" si="3"/>
        <v>1.0076775175221375</v>
      </c>
      <c r="Y40" s="5"/>
    </row>
    <row r="41" spans="2:25" x14ac:dyDescent="0.25">
      <c r="B41" s="1">
        <v>41</v>
      </c>
      <c r="C41">
        <v>12773.838867</v>
      </c>
      <c r="D41">
        <v>12871.655273</v>
      </c>
      <c r="E41" s="5">
        <f t="shared" si="4"/>
        <v>97.816405999999915</v>
      </c>
      <c r="F41">
        <f t="shared" si="7"/>
        <v>12822.747070000001</v>
      </c>
      <c r="G41">
        <f>$G$84</f>
        <v>-8.6613788166399246</v>
      </c>
      <c r="H41">
        <f>$G$85</f>
        <v>187.89067053458893</v>
      </c>
      <c r="I41">
        <f>$E$80</f>
        <v>89.614645858974512</v>
      </c>
      <c r="J41">
        <f t="shared" si="6"/>
        <v>0.75993649554290632</v>
      </c>
      <c r="O41">
        <f t="shared" si="3"/>
        <v>1.007657557529765</v>
      </c>
      <c r="Y41" s="5"/>
    </row>
    <row r="42" spans="2:25" x14ac:dyDescent="0.25">
      <c r="B42" s="1">
        <v>42</v>
      </c>
      <c r="C42">
        <v>12771.75</v>
      </c>
      <c r="D42">
        <v>12918.106444999999</v>
      </c>
      <c r="E42" s="5">
        <f t="shared" si="4"/>
        <v>146.35644499999944</v>
      </c>
      <c r="F42">
        <f t="shared" si="7"/>
        <v>12844.928222499999</v>
      </c>
      <c r="G42">
        <f>$G$84</f>
        <v>-8.6613788166399246</v>
      </c>
      <c r="H42">
        <f>$G$85</f>
        <v>187.89067053458893</v>
      </c>
      <c r="I42">
        <f>$E$80</f>
        <v>89.614645858974512</v>
      </c>
      <c r="J42">
        <f t="shared" si="6"/>
        <v>1.1329558679758924</v>
      </c>
      <c r="O42">
        <f t="shared" si="3"/>
        <v>1.0114593884941374</v>
      </c>
      <c r="Y42" s="5"/>
    </row>
    <row r="43" spans="2:25" x14ac:dyDescent="0.25">
      <c r="B43" s="1">
        <v>43</v>
      </c>
      <c r="C43">
        <v>12794.422852</v>
      </c>
      <c r="D43">
        <v>12863.208984000001</v>
      </c>
      <c r="E43" s="5">
        <f t="shared" si="4"/>
        <v>68.786132000001089</v>
      </c>
      <c r="F43">
        <f t="shared" si="7"/>
        <v>12828.815918</v>
      </c>
      <c r="G43">
        <f>$G$84</f>
        <v>-8.6613788166399246</v>
      </c>
      <c r="H43">
        <f>$G$85</f>
        <v>187.89067053458893</v>
      </c>
      <c r="I43">
        <f>$E$80</f>
        <v>89.614645858974512</v>
      </c>
      <c r="J43">
        <f t="shared" si="6"/>
        <v>0.53475094811536705</v>
      </c>
      <c r="O43">
        <f t="shared" si="3"/>
        <v>1.0053762590775439</v>
      </c>
      <c r="Y43" s="5"/>
    </row>
    <row r="44" spans="2:25" x14ac:dyDescent="0.25">
      <c r="B44" s="1">
        <v>44</v>
      </c>
      <c r="C44">
        <v>12788.931640999999</v>
      </c>
      <c r="D44">
        <v>12832.873046999999</v>
      </c>
      <c r="E44" s="5">
        <f t="shared" si="4"/>
        <v>43.941405999999915</v>
      </c>
      <c r="F44">
        <f t="shared" si="7"/>
        <v>12810.902343999998</v>
      </c>
      <c r="G44">
        <f>$G$84</f>
        <v>-8.6613788166399246</v>
      </c>
      <c r="H44">
        <f>$G$85</f>
        <v>187.89067053458893</v>
      </c>
      <c r="I44">
        <f>$E$80</f>
        <v>89.614645858974512</v>
      </c>
      <c r="J44">
        <f t="shared" si="6"/>
        <v>0.34241284737303856</v>
      </c>
      <c r="O44">
        <f t="shared" si="3"/>
        <v>1.0034358934142027</v>
      </c>
      <c r="Y44" s="5"/>
    </row>
    <row r="45" spans="2:25" x14ac:dyDescent="0.25">
      <c r="B45" s="1">
        <v>45</v>
      </c>
      <c r="C45">
        <v>12791.164063</v>
      </c>
      <c r="D45">
        <v>12841.177734000001</v>
      </c>
      <c r="E45" s="5">
        <f t="shared" si="4"/>
        <v>50.013671000000613</v>
      </c>
      <c r="F45">
        <f t="shared" si="7"/>
        <v>12816.1708985</v>
      </c>
      <c r="G45">
        <f>$G$84</f>
        <v>-8.6613788166399246</v>
      </c>
      <c r="H45">
        <f>$G$85</f>
        <v>187.89067053458893</v>
      </c>
      <c r="I45">
        <f>$E$80</f>
        <v>89.614645858974512</v>
      </c>
      <c r="J45">
        <f t="shared" si="6"/>
        <v>0.38947884715883807</v>
      </c>
      <c r="O45">
        <f t="shared" si="3"/>
        <v>1.0039100171613522</v>
      </c>
      <c r="Y45" s="5"/>
    </row>
    <row r="46" spans="2:25" x14ac:dyDescent="0.25">
      <c r="B46" s="1">
        <v>46</v>
      </c>
      <c r="C46">
        <v>12796.704102</v>
      </c>
      <c r="D46">
        <v>12889.03125</v>
      </c>
      <c r="E46" s="5">
        <f t="shared" si="4"/>
        <v>92.327148000000307</v>
      </c>
      <c r="F46">
        <f t="shared" si="7"/>
        <v>12842.867676</v>
      </c>
      <c r="G46">
        <f>$G$84</f>
        <v>-8.6613788166399246</v>
      </c>
      <c r="H46">
        <f>$G$85</f>
        <v>187.89067053458893</v>
      </c>
      <c r="I46">
        <f>$E$80</f>
        <v>89.614645858974512</v>
      </c>
      <c r="J46">
        <f t="shared" si="6"/>
        <v>0.71632340871235234</v>
      </c>
      <c r="O46">
        <f t="shared" si="3"/>
        <v>1.007214916220933</v>
      </c>
      <c r="Y46" s="5"/>
    </row>
    <row r="47" spans="2:25" x14ac:dyDescent="0.25">
      <c r="B47" s="1">
        <v>47</v>
      </c>
      <c r="C47">
        <v>12765.543944999999</v>
      </c>
      <c r="D47">
        <v>12891.869140999999</v>
      </c>
      <c r="E47" s="5">
        <f t="shared" si="4"/>
        <v>126.32519599999978</v>
      </c>
      <c r="F47">
        <f t="shared" si="7"/>
        <v>12828.706543</v>
      </c>
      <c r="G47">
        <f>$G$84</f>
        <v>-8.6613788166399246</v>
      </c>
      <c r="H47">
        <f>$G$85</f>
        <v>187.89067053458893</v>
      </c>
      <c r="I47">
        <f>$E$80</f>
        <v>89.614645858974512</v>
      </c>
      <c r="J47">
        <f t="shared" si="6"/>
        <v>0.9798827045044064</v>
      </c>
      <c r="O47">
        <f t="shared" si="3"/>
        <v>1.0098957942210898</v>
      </c>
      <c r="Y47" s="5"/>
    </row>
    <row r="48" spans="2:25" x14ac:dyDescent="0.25">
      <c r="B48" s="1">
        <v>48</v>
      </c>
      <c r="C48">
        <v>12768.464844</v>
      </c>
      <c r="D48">
        <v>12870.447265999999</v>
      </c>
      <c r="E48" s="5">
        <f t="shared" si="4"/>
        <v>101.98242199999913</v>
      </c>
      <c r="F48">
        <f t="shared" si="7"/>
        <v>12819.456054999999</v>
      </c>
      <c r="G48">
        <f>$G$84</f>
        <v>-8.6613788166399246</v>
      </c>
      <c r="H48">
        <f>$G$85</f>
        <v>187.89067053458893</v>
      </c>
      <c r="I48">
        <f>$E$80</f>
        <v>89.614645858974512</v>
      </c>
      <c r="J48">
        <f t="shared" si="6"/>
        <v>0.79237667419225755</v>
      </c>
      <c r="O48">
        <f t="shared" si="3"/>
        <v>1.0079870542971281</v>
      </c>
      <c r="Y48" s="5"/>
    </row>
    <row r="49" spans="2:25" x14ac:dyDescent="0.25">
      <c r="B49" s="1">
        <v>49</v>
      </c>
      <c r="C49">
        <v>12856.015625</v>
      </c>
      <c r="D49">
        <v>12955.000977</v>
      </c>
      <c r="E49" s="5">
        <f t="shared" si="4"/>
        <v>98.985351999999693</v>
      </c>
      <c r="F49">
        <f t="shared" si="7"/>
        <v>12905.508301</v>
      </c>
      <c r="G49">
        <f>$G$84</f>
        <v>-8.6613788166399246</v>
      </c>
      <c r="H49">
        <f>$G$85</f>
        <v>187.89067053458893</v>
      </c>
      <c r="I49">
        <f>$E$80</f>
        <v>89.614645858974512</v>
      </c>
      <c r="J49">
        <f t="shared" si="6"/>
        <v>0.76407058691648067</v>
      </c>
      <c r="O49">
        <f t="shared" si="3"/>
        <v>1.0076995357572147</v>
      </c>
      <c r="Y49" s="5"/>
    </row>
    <row r="50" spans="2:25" x14ac:dyDescent="0.25">
      <c r="B50" s="1">
        <v>50</v>
      </c>
      <c r="C50">
        <v>12893.399414</v>
      </c>
      <c r="D50">
        <v>12980.127930000001</v>
      </c>
      <c r="E50" s="5">
        <f t="shared" si="4"/>
        <v>86.728516000001036</v>
      </c>
      <c r="F50">
        <f t="shared" si="7"/>
        <v>12936.763672000001</v>
      </c>
      <c r="G50">
        <f>$G$84</f>
        <v>-8.6613788166399246</v>
      </c>
      <c r="H50">
        <f>$G$85</f>
        <v>187.89067053458893</v>
      </c>
      <c r="I50">
        <f>$E$80</f>
        <v>89.614645858974512</v>
      </c>
      <c r="J50">
        <f t="shared" si="6"/>
        <v>0.66816379983090834</v>
      </c>
      <c r="O50">
        <f t="shared" si="3"/>
        <v>1.0067265825881286</v>
      </c>
      <c r="Y50" s="5"/>
    </row>
    <row r="51" spans="2:25" x14ac:dyDescent="0.25">
      <c r="B51" s="1">
        <v>51</v>
      </c>
      <c r="C51">
        <v>12849.003906</v>
      </c>
      <c r="D51">
        <v>12945.740234000001</v>
      </c>
      <c r="E51" s="5">
        <f t="shared" si="4"/>
        <v>96.736328000000867</v>
      </c>
      <c r="F51">
        <f t="shared" si="7"/>
        <v>12897.372070000001</v>
      </c>
      <c r="G51">
        <f>$G$84</f>
        <v>-8.6613788166399246</v>
      </c>
      <c r="H51">
        <f>$G$85</f>
        <v>187.89067053458893</v>
      </c>
      <c r="I51">
        <f>$E$80</f>
        <v>89.614645858974512</v>
      </c>
      <c r="J51">
        <f t="shared" si="6"/>
        <v>0.74724447000672656</v>
      </c>
      <c r="O51">
        <f t="shared" si="3"/>
        <v>1.0075287025132609</v>
      </c>
      <c r="Y51" s="5"/>
    </row>
    <row r="52" spans="2:25" x14ac:dyDescent="0.25">
      <c r="B52" s="1">
        <v>52</v>
      </c>
      <c r="C52">
        <v>12853.712890999999</v>
      </c>
      <c r="D52">
        <v>12941.119140999999</v>
      </c>
      <c r="E52" s="5">
        <f t="shared" si="4"/>
        <v>87.40625</v>
      </c>
      <c r="F52">
        <f t="shared" si="7"/>
        <v>12897.416015999999</v>
      </c>
      <c r="G52">
        <f>$G$84</f>
        <v>-8.6613788166399246</v>
      </c>
      <c r="H52">
        <f>$G$85</f>
        <v>187.89067053458893</v>
      </c>
      <c r="I52">
        <f>$E$80</f>
        <v>89.614645858974512</v>
      </c>
      <c r="J52">
        <f t="shared" si="6"/>
        <v>0.67541492391550495</v>
      </c>
      <c r="O52">
        <f t="shared" si="3"/>
        <v>1.0068000779806745</v>
      </c>
      <c r="Y52" s="5"/>
    </row>
    <row r="53" spans="2:25" x14ac:dyDescent="0.25">
      <c r="B53" s="1">
        <v>53</v>
      </c>
      <c r="C53">
        <v>12884.391602</v>
      </c>
      <c r="D53">
        <v>12944.868164</v>
      </c>
      <c r="E53" s="5">
        <f t="shared" si="4"/>
        <v>60.476561999999831</v>
      </c>
      <c r="F53">
        <f t="shared" si="7"/>
        <v>12914.629883</v>
      </c>
      <c r="G53">
        <f>$G$84</f>
        <v>-8.6613788166399246</v>
      </c>
      <c r="H53">
        <f>$G$85</f>
        <v>187.89067053458893</v>
      </c>
      <c r="I53">
        <f>$E$80</f>
        <v>89.614645858974512</v>
      </c>
      <c r="J53">
        <f t="shared" si="6"/>
        <v>0.46718561544092546</v>
      </c>
      <c r="O53">
        <f t="shared" si="3"/>
        <v>1.0046937848420108</v>
      </c>
      <c r="Y53" s="5"/>
    </row>
    <row r="54" spans="2:25" s="5" customFormat="1" x14ac:dyDescent="0.25">
      <c r="B54" s="1">
        <v>54</v>
      </c>
      <c r="C54" s="5">
        <v>12840.369140999999</v>
      </c>
      <c r="D54" s="5">
        <v>12991.549805000001</v>
      </c>
      <c r="E54" s="5">
        <f t="shared" si="4"/>
        <v>151.18066400000134</v>
      </c>
      <c r="F54" s="5">
        <f t="shared" ref="F54:F59" si="8">AVERAGE(C54,D54)</f>
        <v>12915.959472999999</v>
      </c>
      <c r="G54">
        <f>$G$84</f>
        <v>-8.6613788166399246</v>
      </c>
      <c r="H54">
        <f>$G$85</f>
        <v>187.89067053458893</v>
      </c>
      <c r="I54">
        <f>$E$80</f>
        <v>89.614645858974512</v>
      </c>
      <c r="J54">
        <f t="shared" si="6"/>
        <v>1.1636845970587519</v>
      </c>
      <c r="O54">
        <f t="shared" si="3"/>
        <v>1.0117738565254539</v>
      </c>
      <c r="W54"/>
      <c r="X54"/>
    </row>
    <row r="55" spans="2:25" s="5" customFormat="1" x14ac:dyDescent="0.25">
      <c r="B55" s="1">
        <v>55</v>
      </c>
      <c r="C55" s="5">
        <v>12855.425781</v>
      </c>
      <c r="D55" s="5">
        <v>12969.204102</v>
      </c>
      <c r="E55" s="5">
        <f t="shared" ref="E55:E78" si="9">D55-C55</f>
        <v>113.77832099999978</v>
      </c>
      <c r="F55" s="5">
        <f t="shared" si="8"/>
        <v>12912.314941500001</v>
      </c>
      <c r="G55">
        <f>$G$84</f>
        <v>-8.6613788166399246</v>
      </c>
      <c r="H55">
        <f>$G$85</f>
        <v>187.89067053458893</v>
      </c>
      <c r="I55">
        <f>$E$80</f>
        <v>89.614645858974512</v>
      </c>
      <c r="J55">
        <f t="shared" ref="J55:J79" si="10">(E55/D55)*100</f>
        <v>0.87729609392494523</v>
      </c>
      <c r="O55">
        <f t="shared" ref="O55:O78" si="11">D55/C55</f>
        <v>1.0088506069684726</v>
      </c>
      <c r="W55"/>
      <c r="X55"/>
    </row>
    <row r="56" spans="2:25" s="5" customFormat="1" x14ac:dyDescent="0.25">
      <c r="B56" s="1">
        <v>56</v>
      </c>
      <c r="C56" s="5">
        <v>9091.6484380000002</v>
      </c>
      <c r="D56" s="5">
        <v>9206.5976559999999</v>
      </c>
      <c r="E56" s="5">
        <f t="shared" si="9"/>
        <v>114.94921799999975</v>
      </c>
      <c r="F56" s="5">
        <f t="shared" si="8"/>
        <v>9149.123047000001</v>
      </c>
      <c r="G56">
        <f>$G$84</f>
        <v>-8.6613788166399246</v>
      </c>
      <c r="H56">
        <f>$G$85</f>
        <v>187.89067053458893</v>
      </c>
      <c r="I56">
        <f>$E$80</f>
        <v>89.614645858974512</v>
      </c>
      <c r="J56">
        <f t="shared" si="10"/>
        <v>1.2485526390423567</v>
      </c>
      <c r="O56">
        <f t="shared" si="11"/>
        <v>1.0126433857164505</v>
      </c>
      <c r="W56"/>
      <c r="X56"/>
    </row>
    <row r="57" spans="2:25" x14ac:dyDescent="0.25">
      <c r="B57" s="1">
        <v>57</v>
      </c>
      <c r="C57">
        <v>9090.4501949999994</v>
      </c>
      <c r="D57">
        <v>9206.4726559999999</v>
      </c>
      <c r="E57" s="5">
        <f t="shared" si="9"/>
        <v>116.02246100000048</v>
      </c>
      <c r="F57">
        <f t="shared" si="8"/>
        <v>9148.4614254999997</v>
      </c>
      <c r="G57">
        <f>$G$84</f>
        <v>-8.6613788166399246</v>
      </c>
      <c r="H57">
        <f>$G$85</f>
        <v>187.89067053458893</v>
      </c>
      <c r="I57">
        <f>$E$80</f>
        <v>89.614645858974512</v>
      </c>
      <c r="J57">
        <f t="shared" si="10"/>
        <v>1.2602270743115371</v>
      </c>
      <c r="O57">
        <f t="shared" si="11"/>
        <v>1.0127631149735374</v>
      </c>
      <c r="Y57" s="5"/>
    </row>
    <row r="58" spans="2:25" x14ac:dyDescent="0.25">
      <c r="B58" s="1">
        <v>58</v>
      </c>
      <c r="C58">
        <v>9093.1845699999994</v>
      </c>
      <c r="D58">
        <v>9231.1591800000006</v>
      </c>
      <c r="E58" s="5">
        <f t="shared" si="9"/>
        <v>137.97461000000112</v>
      </c>
      <c r="F58">
        <f t="shared" si="8"/>
        <v>9162.171875</v>
      </c>
      <c r="G58">
        <f>$G$84</f>
        <v>-8.6613788166399246</v>
      </c>
      <c r="H58">
        <f>$G$85</f>
        <v>187.89067053458893</v>
      </c>
      <c r="I58">
        <f>$E$80</f>
        <v>89.614645858974512</v>
      </c>
      <c r="J58">
        <f t="shared" si="10"/>
        <v>1.4946618004262506</v>
      </c>
      <c r="O58">
        <f t="shared" si="11"/>
        <v>1.0151734091547204</v>
      </c>
      <c r="Y58" s="5"/>
    </row>
    <row r="59" spans="2:25" x14ac:dyDescent="0.25">
      <c r="B59" s="1">
        <v>59</v>
      </c>
      <c r="C59">
        <v>9107.0917969999991</v>
      </c>
      <c r="D59">
        <v>9205.7714840000008</v>
      </c>
      <c r="E59" s="5">
        <f t="shared" si="9"/>
        <v>98.67968700000165</v>
      </c>
      <c r="F59">
        <f t="shared" si="8"/>
        <v>9156.431640499999</v>
      </c>
      <c r="G59">
        <f>$G$84</f>
        <v>-8.6613788166399246</v>
      </c>
      <c r="H59">
        <f>$G$85</f>
        <v>187.89067053458893</v>
      </c>
      <c r="I59">
        <f>$E$80</f>
        <v>89.614645858974512</v>
      </c>
      <c r="J59">
        <f t="shared" si="10"/>
        <v>1.0719328322619228</v>
      </c>
      <c r="O59">
        <f t="shared" si="11"/>
        <v>1.0108354773619947</v>
      </c>
      <c r="Y59" s="5"/>
    </row>
    <row r="60" spans="2:25" x14ac:dyDescent="0.25">
      <c r="B60" s="1">
        <v>60</v>
      </c>
      <c r="C60">
        <v>9096.8574219999991</v>
      </c>
      <c r="D60">
        <v>9222.6376949999994</v>
      </c>
      <c r="E60" s="5">
        <f t="shared" si="9"/>
        <v>125.78027300000031</v>
      </c>
      <c r="F60">
        <f>AVERAGE(C60,D60)</f>
        <v>9159.7475584999993</v>
      </c>
      <c r="G60">
        <f>$G$84</f>
        <v>-8.6613788166399246</v>
      </c>
      <c r="H60">
        <f>$G$85</f>
        <v>187.89067053458893</v>
      </c>
      <c r="I60">
        <f>$E$80</f>
        <v>89.614645858974512</v>
      </c>
      <c r="J60">
        <f t="shared" ref="J60:J78" si="12">(E60/D60)*100</f>
        <v>1.3638210364502485</v>
      </c>
      <c r="O60">
        <f t="shared" si="11"/>
        <v>1.0138267829388874</v>
      </c>
      <c r="Y60" s="5"/>
    </row>
    <row r="61" spans="2:25" x14ac:dyDescent="0.25">
      <c r="B61" s="1">
        <v>61</v>
      </c>
      <c r="C61">
        <v>9102.8417969999991</v>
      </c>
      <c r="D61">
        <v>9224.4785159999992</v>
      </c>
      <c r="E61" s="5">
        <f t="shared" si="9"/>
        <v>121.63671900000008</v>
      </c>
      <c r="F61">
        <f t="shared" ref="F61:F79" si="13">AVERAGE(C61,D61)</f>
        <v>9163.6601564999983</v>
      </c>
      <c r="G61">
        <f>$G$84</f>
        <v>-8.6613788166399246</v>
      </c>
      <c r="H61">
        <f>$G$85</f>
        <v>187.89067053458893</v>
      </c>
      <c r="I61">
        <f>$E$80</f>
        <v>89.614645858974512</v>
      </c>
      <c r="J61">
        <f t="shared" si="12"/>
        <v>1.3186297609021402</v>
      </c>
      <c r="O61">
        <f t="shared" si="11"/>
        <v>1.0133624995042854</v>
      </c>
      <c r="Y61" s="5"/>
    </row>
    <row r="62" spans="2:25" x14ac:dyDescent="0.25">
      <c r="B62" s="1">
        <v>62</v>
      </c>
      <c r="C62">
        <v>9098.4697269999997</v>
      </c>
      <c r="D62">
        <v>9241.9482420000004</v>
      </c>
      <c r="E62" s="5">
        <f t="shared" si="9"/>
        <v>143.4785150000007</v>
      </c>
      <c r="F62">
        <f t="shared" si="13"/>
        <v>9170.208984500001</v>
      </c>
      <c r="G62">
        <f>$G$84</f>
        <v>-8.6613788166399246</v>
      </c>
      <c r="H62">
        <f>$G$85</f>
        <v>187.89067053458893</v>
      </c>
      <c r="I62">
        <f>$E$80</f>
        <v>89.614645858974512</v>
      </c>
      <c r="J62">
        <f>(E62/D62)*100</f>
        <v>1.5524704450081543</v>
      </c>
      <c r="O62">
        <f t="shared" si="11"/>
        <v>1.0157695216124338</v>
      </c>
      <c r="Y62" s="5"/>
    </row>
    <row r="63" spans="2:25" x14ac:dyDescent="0.25">
      <c r="B63" s="1">
        <v>63</v>
      </c>
      <c r="C63">
        <v>9099.6259769999997</v>
      </c>
      <c r="D63">
        <v>9214.9052730000003</v>
      </c>
      <c r="E63" s="5">
        <f t="shared" si="9"/>
        <v>115.27929600000061</v>
      </c>
      <c r="F63">
        <f t="shared" si="13"/>
        <v>9157.265625</v>
      </c>
      <c r="G63">
        <f>$G$84</f>
        <v>-8.6613788166399246</v>
      </c>
      <c r="H63">
        <f>$G$85</f>
        <v>187.89067053458893</v>
      </c>
      <c r="I63">
        <f>$E$80</f>
        <v>89.614645858974512</v>
      </c>
      <c r="J63">
        <f t="shared" si="12"/>
        <v>1.2510090183756206</v>
      </c>
      <c r="O63">
        <f t="shared" si="11"/>
        <v>1.0126685752020332</v>
      </c>
      <c r="Y63" s="5"/>
    </row>
    <row r="64" spans="2:25" x14ac:dyDescent="0.25">
      <c r="B64" s="1">
        <v>64</v>
      </c>
      <c r="C64">
        <v>12008.054688</v>
      </c>
      <c r="D64">
        <v>12096.293944999999</v>
      </c>
      <c r="E64" s="5">
        <f t="shared" si="9"/>
        <v>88.23925699999927</v>
      </c>
      <c r="F64">
        <f t="shared" si="13"/>
        <v>12052.174316500001</v>
      </c>
      <c r="G64">
        <f>$G$84</f>
        <v>-8.6613788166399246</v>
      </c>
      <c r="H64">
        <f>$G$85</f>
        <v>187.89067053458893</v>
      </c>
      <c r="I64">
        <f>$E$80</f>
        <v>89.614645858974512</v>
      </c>
      <c r="J64">
        <f t="shared" si="12"/>
        <v>0.72947348502946185</v>
      </c>
      <c r="O64">
        <f t="shared" si="11"/>
        <v>1.0073483390351461</v>
      </c>
      <c r="Y64" s="5"/>
    </row>
    <row r="65" spans="2:25" x14ac:dyDescent="0.25">
      <c r="B65" s="1">
        <v>65</v>
      </c>
      <c r="C65">
        <v>12015.960938</v>
      </c>
      <c r="D65">
        <v>12086.721680000001</v>
      </c>
      <c r="E65" s="5">
        <f t="shared" si="9"/>
        <v>70.760742000000391</v>
      </c>
      <c r="F65">
        <f t="shared" si="13"/>
        <v>12051.341308999999</v>
      </c>
      <c r="G65">
        <f>$G$84</f>
        <v>-8.6613788166399246</v>
      </c>
      <c r="H65">
        <f>$G$85</f>
        <v>187.89067053458893</v>
      </c>
      <c r="I65">
        <f>$E$80</f>
        <v>89.614645858974512</v>
      </c>
      <c r="J65">
        <f t="shared" si="12"/>
        <v>0.58544197403907117</v>
      </c>
      <c r="O65">
        <f t="shared" si="11"/>
        <v>1.0058888958082597</v>
      </c>
      <c r="Y65" s="5"/>
    </row>
    <row r="66" spans="2:25" x14ac:dyDescent="0.25">
      <c r="B66" s="1">
        <v>66</v>
      </c>
      <c r="C66">
        <v>12001.881836</v>
      </c>
      <c r="D66">
        <v>12096.201171999999</v>
      </c>
      <c r="E66" s="5">
        <f t="shared" si="9"/>
        <v>94.319335999998657</v>
      </c>
      <c r="F66">
        <f t="shared" si="13"/>
        <v>12049.041504000001</v>
      </c>
      <c r="G66">
        <f>$G$84</f>
        <v>-8.6613788166399246</v>
      </c>
      <c r="H66">
        <f>$G$85</f>
        <v>187.89067053458893</v>
      </c>
      <c r="I66">
        <f>$E$80</f>
        <v>89.614645858974512</v>
      </c>
      <c r="J66">
        <f t="shared" si="12"/>
        <v>0.77974344720991273</v>
      </c>
      <c r="O66">
        <f t="shared" si="11"/>
        <v>1.0078587122660285</v>
      </c>
      <c r="Y66" s="5"/>
    </row>
    <row r="67" spans="2:25" x14ac:dyDescent="0.25">
      <c r="B67" s="1">
        <v>67</v>
      </c>
      <c r="C67">
        <v>11989.448242</v>
      </c>
      <c r="D67">
        <v>12115.395508</v>
      </c>
      <c r="E67" s="5">
        <f t="shared" si="9"/>
        <v>125.94726599999922</v>
      </c>
      <c r="F67">
        <f t="shared" si="13"/>
        <v>12052.421875</v>
      </c>
      <c r="G67">
        <f>$G$84</f>
        <v>-8.6613788166399246</v>
      </c>
      <c r="H67">
        <f>$G$85</f>
        <v>187.89067053458893</v>
      </c>
      <c r="I67">
        <f>$E$80</f>
        <v>89.614645858974512</v>
      </c>
      <c r="J67">
        <f t="shared" si="12"/>
        <v>1.0395638005943275</v>
      </c>
      <c r="O67">
        <f t="shared" si="11"/>
        <v>1.0105048425463647</v>
      </c>
      <c r="Y67" s="5"/>
    </row>
    <row r="68" spans="2:25" s="10" customFormat="1" x14ac:dyDescent="0.25">
      <c r="B68" s="1">
        <v>68</v>
      </c>
      <c r="C68" s="10">
        <v>11991.215819999999</v>
      </c>
      <c r="D68" s="10">
        <v>12106.301758</v>
      </c>
      <c r="E68" s="5">
        <f t="shared" si="9"/>
        <v>115.08593800000017</v>
      </c>
      <c r="F68">
        <f t="shared" si="13"/>
        <v>12048.758789</v>
      </c>
      <c r="G68">
        <f>$G$84</f>
        <v>-8.6613788166399246</v>
      </c>
      <c r="H68">
        <f>$G$85</f>
        <v>187.89067053458893</v>
      </c>
      <c r="I68">
        <f>$E$80</f>
        <v>89.614645858974512</v>
      </c>
      <c r="J68">
        <f t="shared" si="12"/>
        <v>0.95062836116694283</v>
      </c>
      <c r="O68">
        <f t="shared" si="11"/>
        <v>1.0095975203622012</v>
      </c>
      <c r="Y68" s="2"/>
    </row>
    <row r="69" spans="2:25" s="10" customFormat="1" x14ac:dyDescent="0.25">
      <c r="B69" s="1">
        <v>69</v>
      </c>
      <c r="C69" s="10">
        <v>11976.972656</v>
      </c>
      <c r="D69" s="10">
        <v>12093.65625</v>
      </c>
      <c r="E69" s="5">
        <f t="shared" si="9"/>
        <v>116.68359400000008</v>
      </c>
      <c r="F69">
        <f t="shared" si="13"/>
        <v>12035.314452999999</v>
      </c>
      <c r="G69">
        <f>$G$84</f>
        <v>-8.6613788166399246</v>
      </c>
      <c r="H69">
        <f>$G$85</f>
        <v>187.89067053458893</v>
      </c>
      <c r="I69">
        <f>$E$80</f>
        <v>89.614645858974512</v>
      </c>
      <c r="J69">
        <f t="shared" si="12"/>
        <v>0.96483306278860104</v>
      </c>
      <c r="O69">
        <f t="shared" si="11"/>
        <v>1.0097423278278543</v>
      </c>
      <c r="Y69" s="2"/>
    </row>
    <row r="70" spans="2:25" s="10" customFormat="1" x14ac:dyDescent="0.25">
      <c r="B70" s="1">
        <v>70</v>
      </c>
      <c r="C70" s="10">
        <v>11968.625977</v>
      </c>
      <c r="D70" s="10">
        <v>12086.224609000001</v>
      </c>
      <c r="E70" s="5">
        <f t="shared" si="9"/>
        <v>117.59863200000109</v>
      </c>
      <c r="F70">
        <f t="shared" si="13"/>
        <v>12027.425293</v>
      </c>
      <c r="G70">
        <f>$G$84</f>
        <v>-8.6613788166399246</v>
      </c>
      <c r="H70">
        <f>$G$85</f>
        <v>187.89067053458893</v>
      </c>
      <c r="I70">
        <f>$E$80</f>
        <v>89.614645858974512</v>
      </c>
      <c r="J70">
        <f t="shared" si="12"/>
        <v>0.97299724111060559</v>
      </c>
      <c r="O70">
        <f t="shared" si="11"/>
        <v>1.0098255749846297</v>
      </c>
      <c r="Y70" s="2"/>
    </row>
    <row r="71" spans="2:25" s="10" customFormat="1" x14ac:dyDescent="0.25">
      <c r="B71" s="1">
        <v>71</v>
      </c>
      <c r="C71" s="10">
        <v>7096.0395509999998</v>
      </c>
      <c r="D71" s="10">
        <v>7190.0971680000002</v>
      </c>
      <c r="E71" s="5">
        <f t="shared" si="9"/>
        <v>94.057617000000391</v>
      </c>
      <c r="F71">
        <f t="shared" si="13"/>
        <v>7143.0683595</v>
      </c>
      <c r="G71">
        <f>$G$84</f>
        <v>-8.6613788166399246</v>
      </c>
      <c r="H71">
        <f>$G$85</f>
        <v>187.89067053458893</v>
      </c>
      <c r="I71">
        <f>$E$80</f>
        <v>89.614645858974512</v>
      </c>
      <c r="J71">
        <f t="shared" si="12"/>
        <v>1.3081550193592653</v>
      </c>
      <c r="O71">
        <f t="shared" si="11"/>
        <v>1.0132549454275159</v>
      </c>
      <c r="Y71" s="2"/>
    </row>
    <row r="72" spans="2:25" s="10" customFormat="1" x14ac:dyDescent="0.25">
      <c r="B72" s="1">
        <v>72</v>
      </c>
      <c r="C72" s="10">
        <v>7097.267578</v>
      </c>
      <c r="D72" s="10">
        <v>7205.8476559999999</v>
      </c>
      <c r="E72" s="5">
        <f t="shared" si="9"/>
        <v>108.58007799999996</v>
      </c>
      <c r="F72">
        <f t="shared" si="13"/>
        <v>7151.5576170000004</v>
      </c>
      <c r="G72">
        <f>$G$84</f>
        <v>-8.6613788166399246</v>
      </c>
      <c r="H72">
        <f>$G$85</f>
        <v>187.89067053458893</v>
      </c>
      <c r="I72">
        <f>$E$80</f>
        <v>89.614645858974512</v>
      </c>
      <c r="J72">
        <f t="shared" si="12"/>
        <v>1.5068328277741203</v>
      </c>
      <c r="O72">
        <f t="shared" si="11"/>
        <v>1.0152988564692946</v>
      </c>
      <c r="Y72" s="2"/>
    </row>
    <row r="73" spans="2:25" s="10" customFormat="1" x14ac:dyDescent="0.25">
      <c r="B73" s="1">
        <v>73</v>
      </c>
      <c r="C73" s="10">
        <v>7099.2802730000003</v>
      </c>
      <c r="D73" s="10">
        <v>7217.3554690000001</v>
      </c>
      <c r="E73" s="5">
        <f t="shared" si="9"/>
        <v>118.07519599999978</v>
      </c>
      <c r="F73">
        <f t="shared" si="13"/>
        <v>7158.3178710000002</v>
      </c>
      <c r="G73">
        <f>$G$84</f>
        <v>-8.6613788166399246</v>
      </c>
      <c r="H73">
        <f>$G$85</f>
        <v>187.89067053458893</v>
      </c>
      <c r="I73">
        <f>$E$80</f>
        <v>89.614645858974512</v>
      </c>
      <c r="J73">
        <f t="shared" si="12"/>
        <v>1.6359897542411013</v>
      </c>
      <c r="O73">
        <f t="shared" si="11"/>
        <v>1.0166319952811362</v>
      </c>
      <c r="Y73" s="2"/>
    </row>
    <row r="74" spans="2:25" s="10" customFormat="1" x14ac:dyDescent="0.25">
      <c r="B74" s="1">
        <v>74</v>
      </c>
      <c r="C74" s="10">
        <v>7102.5258789999998</v>
      </c>
      <c r="D74" s="10">
        <v>7168.7456050000001</v>
      </c>
      <c r="E74" s="5">
        <f t="shared" si="9"/>
        <v>66.219726000000264</v>
      </c>
      <c r="F74">
        <f t="shared" si="13"/>
        <v>7135.6357420000004</v>
      </c>
      <c r="G74">
        <f>$G$84</f>
        <v>-8.6613788166399246</v>
      </c>
      <c r="H74">
        <f>$G$85</f>
        <v>187.89067053458893</v>
      </c>
      <c r="I74">
        <f>$E$80</f>
        <v>89.614645858974512</v>
      </c>
      <c r="J74">
        <f t="shared" si="12"/>
        <v>0.92372821758124402</v>
      </c>
      <c r="O74">
        <f t="shared" si="11"/>
        <v>1.0093234050995565</v>
      </c>
      <c r="Y74" s="2"/>
    </row>
    <row r="75" spans="2:25" s="10" customFormat="1" x14ac:dyDescent="0.25">
      <c r="B75" s="1">
        <v>75</v>
      </c>
      <c r="C75" s="10">
        <v>7104.123047</v>
      </c>
      <c r="D75" s="10">
        <v>7184.5576170000004</v>
      </c>
      <c r="E75" s="5">
        <f t="shared" si="9"/>
        <v>80.434570000000349</v>
      </c>
      <c r="F75">
        <f t="shared" si="13"/>
        <v>7144.3403319999998</v>
      </c>
      <c r="G75">
        <f>$G$84</f>
        <v>-8.6613788166399246</v>
      </c>
      <c r="H75">
        <f>$G$85</f>
        <v>187.89067053458893</v>
      </c>
      <c r="I75">
        <f>$E$80</f>
        <v>89.614645858974512</v>
      </c>
      <c r="J75">
        <f t="shared" si="12"/>
        <v>1.1195479845506033</v>
      </c>
      <c r="O75">
        <f t="shared" si="11"/>
        <v>1.0113222377298161</v>
      </c>
      <c r="Y75" s="2"/>
    </row>
    <row r="76" spans="2:25" s="10" customFormat="1" x14ac:dyDescent="0.25">
      <c r="B76" s="1">
        <v>76</v>
      </c>
      <c r="C76" s="10">
        <v>7094.1879879999997</v>
      </c>
      <c r="D76" s="10">
        <v>7188.8710940000001</v>
      </c>
      <c r="E76" s="5">
        <f t="shared" si="9"/>
        <v>94.683106000000407</v>
      </c>
      <c r="F76">
        <f t="shared" si="13"/>
        <v>7141.5295409999999</v>
      </c>
      <c r="G76">
        <f>$G$84</f>
        <v>-8.6613788166399246</v>
      </c>
      <c r="H76">
        <f>$G$85</f>
        <v>187.89067053458893</v>
      </c>
      <c r="I76">
        <f>$E$80</f>
        <v>89.614645858974512</v>
      </c>
      <c r="J76">
        <f t="shared" si="12"/>
        <v>1.3170789232682882</v>
      </c>
      <c r="O76">
        <f t="shared" si="11"/>
        <v>1.0133465741477614</v>
      </c>
      <c r="Y76" s="2"/>
    </row>
    <row r="77" spans="2:25" s="10" customFormat="1" x14ac:dyDescent="0.25">
      <c r="B77" s="1">
        <v>77</v>
      </c>
      <c r="C77" s="10">
        <v>7082.1308589999999</v>
      </c>
      <c r="D77" s="10">
        <v>7239.5747069999998</v>
      </c>
      <c r="E77" s="5">
        <f t="shared" si="9"/>
        <v>157.44384799999989</v>
      </c>
      <c r="F77">
        <f t="shared" si="13"/>
        <v>7160.8527830000003</v>
      </c>
      <c r="G77">
        <f>$G$84</f>
        <v>-8.6613788166399246</v>
      </c>
      <c r="H77">
        <f>$G$85</f>
        <v>187.89067053458893</v>
      </c>
      <c r="I77">
        <f>$E$80</f>
        <v>89.614645858974512</v>
      </c>
      <c r="J77">
        <f t="shared" si="12"/>
        <v>2.1747665349425325</v>
      </c>
      <c r="O77">
        <f t="shared" si="11"/>
        <v>1.0222311407589877</v>
      </c>
      <c r="Y77" s="2"/>
    </row>
    <row r="78" spans="2:25" x14ac:dyDescent="0.25">
      <c r="B78" s="1">
        <v>78</v>
      </c>
      <c r="C78">
        <v>7084.189453</v>
      </c>
      <c r="D78">
        <v>7224.8061520000001</v>
      </c>
      <c r="E78" s="5">
        <f t="shared" si="9"/>
        <v>140.61669900000015</v>
      </c>
      <c r="F78">
        <f t="shared" si="13"/>
        <v>7154.4978025</v>
      </c>
      <c r="G78">
        <f>$G$84</f>
        <v>-8.6613788166399246</v>
      </c>
      <c r="H78">
        <f>$G$85</f>
        <v>187.89067053458893</v>
      </c>
      <c r="I78">
        <f>$E$80</f>
        <v>89.614645858974512</v>
      </c>
      <c r="J78">
        <f t="shared" si="12"/>
        <v>1.9463041089493323</v>
      </c>
      <c r="O78">
        <f t="shared" si="11"/>
        <v>1.0198493701972429</v>
      </c>
      <c r="Y78" s="5"/>
    </row>
    <row r="79" spans="2:25" x14ac:dyDescent="0.25">
      <c r="B79" s="1">
        <v>79</v>
      </c>
      <c r="C79">
        <v>7081.5751950000003</v>
      </c>
      <c r="D79">
        <v>7206.3334960000002</v>
      </c>
      <c r="E79" s="5">
        <f>D79-C79</f>
        <v>124.75830099999985</v>
      </c>
      <c r="F79">
        <f t="shared" si="13"/>
        <v>7143.9543455000003</v>
      </c>
      <c r="G79">
        <f>$G$84</f>
        <v>-8.6613788166399246</v>
      </c>
      <c r="H79">
        <f>$G$85</f>
        <v>187.89067053458893</v>
      </c>
      <c r="I79">
        <f>$E$80</f>
        <v>89.614645858974512</v>
      </c>
      <c r="J79" s="18">
        <f t="shared" si="10"/>
        <v>1.7312312990961229</v>
      </c>
      <c r="O79">
        <f t="shared" ref="O79" si="14">D79/C79</f>
        <v>1.0176173093647423</v>
      </c>
      <c r="Y79" s="5"/>
    </row>
    <row r="80" spans="2:25" s="9" customFormat="1" x14ac:dyDescent="0.25">
      <c r="B80" s="9">
        <f>COUNT(B2:B79)</f>
        <v>78</v>
      </c>
      <c r="E80" s="14">
        <f>AVERAGE(E2:E79)</f>
        <v>89.614645858974512</v>
      </c>
      <c r="F80" s="9" t="s">
        <v>0</v>
      </c>
      <c r="J80"/>
    </row>
    <row r="81" spans="1:33" x14ac:dyDescent="0.25">
      <c r="A81" s="2"/>
      <c r="E81" s="2">
        <f>STDEV(E2:E79)</f>
        <v>50.140828916129813</v>
      </c>
      <c r="F81" t="s">
        <v>1</v>
      </c>
      <c r="G81" s="10"/>
      <c r="H81" s="10"/>
    </row>
    <row r="83" spans="1:33" ht="15.75" thickBot="1" x14ac:dyDescent="0.3">
      <c r="F83" t="s">
        <v>4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x14ac:dyDescent="0.25">
      <c r="F84" s="7" t="s">
        <v>2</v>
      </c>
      <c r="G84" s="3">
        <f>E80-(1.96*E81)</f>
        <v>-8.6613788166399246</v>
      </c>
      <c r="H84" t="s">
        <v>17</v>
      </c>
      <c r="I84" s="1" t="s">
        <v>24</v>
      </c>
      <c r="J84" s="15">
        <f>E81/E80</f>
        <v>0.55951600807568702</v>
      </c>
      <c r="K84">
        <f>J84*1+0</f>
        <v>0.55951600807568702</v>
      </c>
      <c r="L84">
        <f>E80/800</f>
        <v>0.11201830732371815</v>
      </c>
      <c r="M84" t="s">
        <v>25</v>
      </c>
      <c r="N84">
        <f>Q91</f>
        <v>0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5.75" thickBot="1" x14ac:dyDescent="0.3">
      <c r="F85" s="8" t="s">
        <v>3</v>
      </c>
      <c r="G85" s="4">
        <f>E80+(1.96*E81)</f>
        <v>187.89067053458893</v>
      </c>
      <c r="H85" t="s">
        <v>18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x14ac:dyDescent="0.25"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F87" t="s">
        <v>7</v>
      </c>
      <c r="P87">
        <f>(G84-G85)/2</f>
        <v>-98.276024675614423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F88" s="11" t="s">
        <v>8</v>
      </c>
      <c r="G88">
        <f>((E81)^2)/B80</f>
        <v>32.232086210212813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F89" s="11" t="s">
        <v>9</v>
      </c>
      <c r="G89">
        <f>((E81)^2)/(2*(B80-1))</f>
        <v>16.325342366211686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s="12" t="s">
        <v>10</v>
      </c>
      <c r="G90" s="10" t="s">
        <v>11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E91" s="11" t="s">
        <v>14</v>
      </c>
      <c r="F91" s="12" t="s">
        <v>12</v>
      </c>
      <c r="G91" s="10">
        <f>E81/(SQRT(B80))</f>
        <v>5.6773309054707042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5.75" thickBot="1" x14ac:dyDescent="0.3">
      <c r="F92" s="13" t="s">
        <v>21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" customHeight="1" x14ac:dyDescent="0.25">
      <c r="F93" s="21" t="s">
        <v>15</v>
      </c>
      <c r="G93" s="3">
        <f>E80+(1.984*G91)</f>
        <v>100.87847037542839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.75" thickBot="1" x14ac:dyDescent="0.3">
      <c r="F94" s="22"/>
      <c r="G94" s="4">
        <f>E80-(1.984*G91)</f>
        <v>78.350821342520632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25">
      <c r="F95" s="23" t="s">
        <v>13</v>
      </c>
      <c r="G95" s="25">
        <f>1.71*G91</f>
        <v>9.7082358483549047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.75" thickBot="1" x14ac:dyDescent="0.3">
      <c r="F96" s="24"/>
      <c r="G96" s="26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E97" t="s">
        <v>17</v>
      </c>
      <c r="F97" s="27" t="s">
        <v>16</v>
      </c>
      <c r="G97" s="3">
        <f>G84-(1.984*G95)</f>
        <v>-27.922518739776056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ht="15.75" thickBot="1" x14ac:dyDescent="0.3">
      <c r="F98" s="28"/>
      <c r="G98" s="4">
        <f>G84+(1.984*G95)</f>
        <v>10.599761106496207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E99" t="s">
        <v>18</v>
      </c>
      <c r="F99" s="27" t="s">
        <v>19</v>
      </c>
      <c r="G99" s="3">
        <f>G85-(1.984*G95)</f>
        <v>168.62953061145279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ht="15.75" thickBot="1" x14ac:dyDescent="0.3">
      <c r="F100" s="28"/>
      <c r="G100" s="4">
        <f>G85+(1.984*G95)</f>
        <v>207.15181045772508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0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0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17"/>
      <c r="H107" s="17"/>
      <c r="I107" s="17"/>
      <c r="J107" s="17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17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AD124" s="10"/>
      <c r="AE124" s="10"/>
    </row>
  </sheetData>
  <mergeCells count="6">
    <mergeCell ref="F102:F103"/>
    <mergeCell ref="F93:F94"/>
    <mergeCell ref="F95:F96"/>
    <mergeCell ref="G95:G96"/>
    <mergeCell ref="F97:F98"/>
    <mergeCell ref="F99:F100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1"/>
  <sheetViews>
    <sheetView tabSelected="1" zoomScale="70" zoomScaleNormal="70" workbookViewId="0">
      <pane ySplit="6705" topLeftCell="A80"/>
      <selection activeCell="C2" sqref="C2:D86"/>
      <selection pane="bottomLeft" activeCell="E85" sqref="E85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522.94445800000005</v>
      </c>
      <c r="D2" s="5">
        <v>523.30621299999996</v>
      </c>
      <c r="E2" s="5">
        <f t="shared" ref="E2:E65" si="0">D2-C2</f>
        <v>0.36175499999990279</v>
      </c>
      <c r="F2">
        <f t="shared" ref="F2:F59" si="1">AVERAGE(C2,D2)</f>
        <v>523.12533550000001</v>
      </c>
      <c r="G2">
        <f>$G$91</f>
        <v>-2.8977668519845845</v>
      </c>
      <c r="H2">
        <f>$G$92</f>
        <v>3.6645076049257583</v>
      </c>
      <c r="I2">
        <f>$E$87</f>
        <v>0.38337037647058675</v>
      </c>
      <c r="J2">
        <f t="shared" ref="J2:J65" si="2">(E2/D2)*100</f>
        <v>6.9128741645554062E-2</v>
      </c>
      <c r="O2">
        <f>D2/C2</f>
        <v>1.0006917656253274</v>
      </c>
      <c r="Y2" s="5"/>
    </row>
    <row r="3" spans="2:26" x14ac:dyDescent="0.25">
      <c r="B3" s="1">
        <v>2</v>
      </c>
      <c r="C3" s="5">
        <v>522.03539999999998</v>
      </c>
      <c r="D3" s="5">
        <v>522.66503899999998</v>
      </c>
      <c r="E3" s="5">
        <f t="shared" si="0"/>
        <v>0.6296389999999974</v>
      </c>
      <c r="F3">
        <f t="shared" si="1"/>
        <v>522.35021949999998</v>
      </c>
      <c r="G3">
        <f>$G$91</f>
        <v>-2.8977668519845845</v>
      </c>
      <c r="H3">
        <f>$G$92</f>
        <v>3.6645076049257583</v>
      </c>
      <c r="I3">
        <f>$E$87</f>
        <v>0.38337037647058675</v>
      </c>
      <c r="J3">
        <f t="shared" si="2"/>
        <v>0.12046702056151826</v>
      </c>
      <c r="L3" s="16"/>
      <c r="O3">
        <f t="shared" ref="O3:O66" si="3">D3/C3</f>
        <v>1.0012061231862821</v>
      </c>
      <c r="Y3" s="5"/>
    </row>
    <row r="4" spans="2:26" x14ac:dyDescent="0.25">
      <c r="B4" s="1">
        <v>3</v>
      </c>
      <c r="C4" s="5">
        <v>522.44818099999998</v>
      </c>
      <c r="D4" s="5">
        <v>522.58697500000005</v>
      </c>
      <c r="E4" s="5">
        <f t="shared" si="0"/>
        <v>0.13879400000007536</v>
      </c>
      <c r="F4">
        <f t="shared" si="1"/>
        <v>522.51757799999996</v>
      </c>
      <c r="G4">
        <f>$G$91</f>
        <v>-2.8977668519845845</v>
      </c>
      <c r="H4">
        <f>$G$92</f>
        <v>3.6645076049257583</v>
      </c>
      <c r="I4">
        <f>$E$87</f>
        <v>0.38337037647058675</v>
      </c>
      <c r="J4">
        <f t="shared" si="2"/>
        <v>2.6559023978750203E-2</v>
      </c>
      <c r="O4">
        <f t="shared" si="3"/>
        <v>1.0002656607967022</v>
      </c>
      <c r="Y4" s="5"/>
    </row>
    <row r="5" spans="2:26" x14ac:dyDescent="0.25">
      <c r="B5" s="1">
        <v>4</v>
      </c>
      <c r="C5" s="5">
        <v>526.85418700000002</v>
      </c>
      <c r="D5" s="5">
        <v>522.58746299999996</v>
      </c>
      <c r="E5" s="5">
        <f t="shared" si="0"/>
        <v>-4.2667240000000675</v>
      </c>
      <c r="F5">
        <f t="shared" si="1"/>
        <v>524.72082499999999</v>
      </c>
      <c r="G5">
        <f>$G$91</f>
        <v>-2.8977668519845845</v>
      </c>
      <c r="H5">
        <f>$G$92</f>
        <v>3.6645076049257583</v>
      </c>
      <c r="I5">
        <f>$E$87</f>
        <v>0.38337037647058675</v>
      </c>
      <c r="J5">
        <f t="shared" si="2"/>
        <v>-0.81646122459697579</v>
      </c>
      <c r="O5">
        <f t="shared" si="3"/>
        <v>0.99190150879450056</v>
      </c>
      <c r="Y5" s="5"/>
    </row>
    <row r="6" spans="2:26" x14ac:dyDescent="0.25">
      <c r="B6" s="1">
        <v>5</v>
      </c>
      <c r="C6" s="5">
        <v>524.87438999999995</v>
      </c>
      <c r="D6" s="5">
        <v>522.68145800000002</v>
      </c>
      <c r="E6" s="5">
        <f t="shared" si="0"/>
        <v>-2.1929319999999279</v>
      </c>
      <c r="F6">
        <f t="shared" si="1"/>
        <v>523.77792399999998</v>
      </c>
      <c r="G6">
        <f>$G$91</f>
        <v>-2.8977668519845845</v>
      </c>
      <c r="H6">
        <f>$G$92</f>
        <v>3.6645076049257583</v>
      </c>
      <c r="I6">
        <f>$E$87</f>
        <v>0.38337037647058675</v>
      </c>
      <c r="J6">
        <f t="shared" si="2"/>
        <v>-0.41955419815177902</v>
      </c>
      <c r="O6">
        <f t="shared" si="3"/>
        <v>0.99582198704722491</v>
      </c>
      <c r="Y6" s="5"/>
    </row>
    <row r="7" spans="2:26" x14ac:dyDescent="0.25">
      <c r="B7" s="1">
        <v>6</v>
      </c>
      <c r="C7" s="5">
        <v>523.63281300000006</v>
      </c>
      <c r="D7" s="5">
        <v>522.24859600000002</v>
      </c>
      <c r="E7" s="5">
        <f t="shared" si="0"/>
        <v>-1.3842170000000351</v>
      </c>
      <c r="F7">
        <f t="shared" si="1"/>
        <v>522.94070450000004</v>
      </c>
      <c r="G7">
        <f>$G$91</f>
        <v>-2.8977668519845845</v>
      </c>
      <c r="H7">
        <f>$G$92</f>
        <v>3.6645076049257583</v>
      </c>
      <c r="I7">
        <f>$E$87</f>
        <v>0.38337037647058675</v>
      </c>
      <c r="J7">
        <f t="shared" si="2"/>
        <v>-0.26504944400080976</v>
      </c>
      <c r="O7">
        <f t="shared" si="3"/>
        <v>0.99735651210994669</v>
      </c>
      <c r="Y7" s="5"/>
    </row>
    <row r="8" spans="2:26" x14ac:dyDescent="0.25">
      <c r="B8" s="1">
        <v>7</v>
      </c>
      <c r="C8" s="5">
        <v>522.409851</v>
      </c>
      <c r="D8" s="5">
        <v>522.96356200000002</v>
      </c>
      <c r="E8" s="5">
        <f t="shared" si="0"/>
        <v>0.55371100000002116</v>
      </c>
      <c r="F8">
        <f t="shared" si="1"/>
        <v>522.68670650000001</v>
      </c>
      <c r="G8">
        <f>$G$91</f>
        <v>-2.8977668519845845</v>
      </c>
      <c r="H8">
        <f>$G$92</f>
        <v>3.6645076049257583</v>
      </c>
      <c r="I8">
        <f>$E$87</f>
        <v>0.38337037647058675</v>
      </c>
      <c r="J8">
        <f t="shared" si="2"/>
        <v>0.10587946087150546</v>
      </c>
      <c r="O8">
        <f t="shared" si="3"/>
        <v>1.0010599168429541</v>
      </c>
      <c r="Y8" s="5"/>
    </row>
    <row r="9" spans="2:26" x14ac:dyDescent="0.25">
      <c r="B9" s="1">
        <v>8</v>
      </c>
      <c r="C9" s="5">
        <v>526.21374500000002</v>
      </c>
      <c r="D9" s="5">
        <v>522.86370799999997</v>
      </c>
      <c r="E9" s="5">
        <f t="shared" si="0"/>
        <v>-3.350037000000043</v>
      </c>
      <c r="F9">
        <f t="shared" si="1"/>
        <v>524.53872649999994</v>
      </c>
      <c r="G9">
        <f>$G$91</f>
        <v>-2.8977668519845845</v>
      </c>
      <c r="H9">
        <f>$G$92</f>
        <v>3.6645076049257583</v>
      </c>
      <c r="I9">
        <f>$E$87</f>
        <v>0.38337037647058675</v>
      </c>
      <c r="J9">
        <f t="shared" si="2"/>
        <v>-0.64070941408693893</v>
      </c>
      <c r="O9">
        <f t="shared" si="3"/>
        <v>0.99363369537221036</v>
      </c>
      <c r="Y9" s="5"/>
    </row>
    <row r="10" spans="2:26" x14ac:dyDescent="0.25">
      <c r="B10" s="1">
        <v>9</v>
      </c>
      <c r="C10" s="5">
        <v>524.78008999999997</v>
      </c>
      <c r="D10" s="5">
        <v>522.23895300000004</v>
      </c>
      <c r="E10" s="5">
        <f t="shared" si="0"/>
        <v>-2.5411369999999351</v>
      </c>
      <c r="F10">
        <f t="shared" si="1"/>
        <v>523.50952150000001</v>
      </c>
      <c r="G10">
        <f>$G$91</f>
        <v>-2.8977668519845845</v>
      </c>
      <c r="H10">
        <f>$G$92</f>
        <v>3.6645076049257583</v>
      </c>
      <c r="I10">
        <f>$E$87</f>
        <v>0.38337037647058675</v>
      </c>
      <c r="J10">
        <f t="shared" si="2"/>
        <v>-0.4865851130794403</v>
      </c>
      <c r="O10">
        <f t="shared" si="3"/>
        <v>0.99515771072793568</v>
      </c>
      <c r="Y10" s="5"/>
    </row>
    <row r="11" spans="2:26" x14ac:dyDescent="0.25">
      <c r="B11" s="1">
        <v>10</v>
      </c>
      <c r="C11" s="5">
        <v>429.64447000000001</v>
      </c>
      <c r="D11" s="5">
        <v>428.942657</v>
      </c>
      <c r="E11" s="5">
        <f t="shared" si="0"/>
        <v>-0.70181300000001556</v>
      </c>
      <c r="F11">
        <f t="shared" si="1"/>
        <v>429.2935635</v>
      </c>
      <c r="G11">
        <f>$G$91</f>
        <v>-2.8977668519845845</v>
      </c>
      <c r="H11">
        <f>$G$92</f>
        <v>3.6645076049257583</v>
      </c>
      <c r="I11">
        <f>$E$87</f>
        <v>0.38337037647058675</v>
      </c>
      <c r="J11">
        <f t="shared" si="2"/>
        <v>-0.163614643716821</v>
      </c>
      <c r="O11">
        <f t="shared" si="3"/>
        <v>0.99836652616522681</v>
      </c>
      <c r="Y11" s="5"/>
    </row>
    <row r="12" spans="2:26" x14ac:dyDescent="0.25">
      <c r="B12" s="1">
        <v>11</v>
      </c>
      <c r="C12" s="5">
        <v>427.07406600000002</v>
      </c>
      <c r="D12" s="5">
        <v>428.52941900000002</v>
      </c>
      <c r="E12" s="5">
        <f t="shared" si="0"/>
        <v>1.4553530000000023</v>
      </c>
      <c r="F12">
        <f t="shared" si="1"/>
        <v>427.80174250000005</v>
      </c>
      <c r="G12">
        <f>$G$91</f>
        <v>-2.8977668519845845</v>
      </c>
      <c r="H12">
        <f>$G$92</f>
        <v>3.6645076049257583</v>
      </c>
      <c r="I12">
        <f>$E$87</f>
        <v>0.38337037647058675</v>
      </c>
      <c r="J12">
        <f t="shared" si="2"/>
        <v>0.33961565658576226</v>
      </c>
      <c r="O12">
        <f t="shared" si="3"/>
        <v>1.0034077297496216</v>
      </c>
      <c r="Y12" s="5"/>
    </row>
    <row r="13" spans="2:26" x14ac:dyDescent="0.25">
      <c r="B13" s="1">
        <v>12</v>
      </c>
      <c r="C13" s="5">
        <v>431.345642</v>
      </c>
      <c r="D13" s="5">
        <v>429.53076199999998</v>
      </c>
      <c r="E13" s="5">
        <f t="shared" si="0"/>
        <v>-1.8148800000000165</v>
      </c>
      <c r="F13">
        <f t="shared" si="1"/>
        <v>430.43820199999999</v>
      </c>
      <c r="G13">
        <f>$G$91</f>
        <v>-2.8977668519845845</v>
      </c>
      <c r="H13">
        <f>$G$92</f>
        <v>3.6645076049257583</v>
      </c>
      <c r="I13">
        <f>$E$87</f>
        <v>0.38337037647058675</v>
      </c>
      <c r="J13">
        <f t="shared" si="2"/>
        <v>-0.42252619848447937</v>
      </c>
      <c r="O13">
        <f t="shared" si="3"/>
        <v>0.99579251573845728</v>
      </c>
      <c r="Y13" s="5"/>
    </row>
    <row r="14" spans="2:26" x14ac:dyDescent="0.25">
      <c r="B14" s="1">
        <v>13</v>
      </c>
      <c r="C14" s="5">
        <v>430.94348100000002</v>
      </c>
      <c r="D14" s="5">
        <v>429.74050899999997</v>
      </c>
      <c r="E14" s="5">
        <f t="shared" si="0"/>
        <v>-1.2029720000000452</v>
      </c>
      <c r="F14">
        <f t="shared" si="1"/>
        <v>430.341995</v>
      </c>
      <c r="G14">
        <f>$G$91</f>
        <v>-2.8977668519845845</v>
      </c>
      <c r="H14">
        <f>$G$92</f>
        <v>3.6645076049257583</v>
      </c>
      <c r="I14">
        <f>$E$87</f>
        <v>0.38337037647058675</v>
      </c>
      <c r="J14">
        <f t="shared" si="2"/>
        <v>-0.27992985878835203</v>
      </c>
      <c r="O14">
        <f t="shared" si="3"/>
        <v>0.99720851561042634</v>
      </c>
      <c r="Y14" s="5"/>
    </row>
    <row r="15" spans="2:26" x14ac:dyDescent="0.25">
      <c r="B15" s="1">
        <v>14</v>
      </c>
      <c r="C15" s="5">
        <v>430.41751099999999</v>
      </c>
      <c r="D15" s="5">
        <v>429.39627100000001</v>
      </c>
      <c r="E15" s="5">
        <f t="shared" si="0"/>
        <v>-1.0212399999999775</v>
      </c>
      <c r="F15">
        <f t="shared" si="1"/>
        <v>429.90689099999997</v>
      </c>
      <c r="G15">
        <f>$G$91</f>
        <v>-2.8977668519845845</v>
      </c>
      <c r="H15">
        <f>$G$92</f>
        <v>3.6645076049257583</v>
      </c>
      <c r="I15">
        <f>$E$87</f>
        <v>0.38337037647058675</v>
      </c>
      <c r="J15">
        <f t="shared" si="2"/>
        <v>-0.23783159495578793</v>
      </c>
      <c r="O15">
        <f t="shared" si="3"/>
        <v>0.99762732701644197</v>
      </c>
      <c r="Y15" s="5"/>
    </row>
    <row r="16" spans="2:26" x14ac:dyDescent="0.25">
      <c r="B16" s="1">
        <v>15</v>
      </c>
      <c r="C16">
        <v>432.29302999999999</v>
      </c>
      <c r="D16">
        <v>429.28155500000003</v>
      </c>
      <c r="E16" s="5">
        <f t="shared" si="0"/>
        <v>-3.0114749999999617</v>
      </c>
      <c r="F16">
        <f t="shared" si="1"/>
        <v>430.78729250000004</v>
      </c>
      <c r="G16">
        <f>$G$91</f>
        <v>-2.8977668519845845</v>
      </c>
      <c r="H16">
        <f>$G$92</f>
        <v>3.6645076049257583</v>
      </c>
      <c r="I16">
        <f>$E$87</f>
        <v>0.38337037647058675</v>
      </c>
      <c r="J16">
        <f t="shared" si="2"/>
        <v>-0.7015151163436224</v>
      </c>
      <c r="O16">
        <f t="shared" si="3"/>
        <v>0.99303371835534804</v>
      </c>
      <c r="Y16" s="5"/>
    </row>
    <row r="17" spans="2:25" x14ac:dyDescent="0.25">
      <c r="B17" s="1">
        <v>16</v>
      </c>
      <c r="C17">
        <v>431.03997800000002</v>
      </c>
      <c r="D17">
        <v>429.416718</v>
      </c>
      <c r="E17" s="5">
        <f t="shared" si="0"/>
        <v>-1.6232600000000161</v>
      </c>
      <c r="F17">
        <f t="shared" si="1"/>
        <v>430.22834799999998</v>
      </c>
      <c r="G17">
        <f>$G$91</f>
        <v>-2.8977668519845845</v>
      </c>
      <c r="H17">
        <f>$G$92</f>
        <v>3.6645076049257583</v>
      </c>
      <c r="I17">
        <f>$E$87</f>
        <v>0.38337037647058675</v>
      </c>
      <c r="J17">
        <f t="shared" si="2"/>
        <v>-0.37801509162482494</v>
      </c>
      <c r="O17">
        <f t="shared" si="3"/>
        <v>0.99623408481150211</v>
      </c>
      <c r="Y17" s="5"/>
    </row>
    <row r="18" spans="2:25" x14ac:dyDescent="0.25">
      <c r="B18" s="1">
        <v>17</v>
      </c>
      <c r="C18">
        <v>431.79260299999999</v>
      </c>
      <c r="D18">
        <v>430.11593599999998</v>
      </c>
      <c r="E18" s="5">
        <f t="shared" si="0"/>
        <v>-1.676667000000009</v>
      </c>
      <c r="F18">
        <f t="shared" si="1"/>
        <v>430.95426950000001</v>
      </c>
      <c r="G18">
        <f>$G$91</f>
        <v>-2.8977668519845845</v>
      </c>
      <c r="H18">
        <f>$G$92</f>
        <v>3.6645076049257583</v>
      </c>
      <c r="I18">
        <f>$E$87</f>
        <v>0.38337037647058675</v>
      </c>
      <c r="J18">
        <f t="shared" si="2"/>
        <v>-0.38981745610095436</v>
      </c>
      <c r="O18">
        <f t="shared" si="3"/>
        <v>0.99611696219816903</v>
      </c>
      <c r="Y18" s="5"/>
    </row>
    <row r="19" spans="2:25" x14ac:dyDescent="0.25">
      <c r="B19" s="1">
        <v>18</v>
      </c>
      <c r="C19">
        <v>386.04666099999997</v>
      </c>
      <c r="D19">
        <v>383.80993699999999</v>
      </c>
      <c r="E19" s="5">
        <f t="shared" si="0"/>
        <v>-2.2367239999999811</v>
      </c>
      <c r="F19">
        <f t="shared" si="1"/>
        <v>384.92829899999998</v>
      </c>
      <c r="G19">
        <f>$G$91</f>
        <v>-2.8977668519845845</v>
      </c>
      <c r="H19">
        <f>$G$92</f>
        <v>3.6645076049257583</v>
      </c>
      <c r="I19">
        <f>$E$87</f>
        <v>0.38337037647058675</v>
      </c>
      <c r="J19">
        <f t="shared" si="2"/>
        <v>-0.58276865301691794</v>
      </c>
      <c r="O19">
        <f t="shared" si="3"/>
        <v>0.99420607862737098</v>
      </c>
      <c r="Y19" s="5"/>
    </row>
    <row r="20" spans="2:25" x14ac:dyDescent="0.25">
      <c r="B20" s="1">
        <v>19</v>
      </c>
      <c r="C20">
        <v>385.63073700000001</v>
      </c>
      <c r="D20">
        <v>385.436646</v>
      </c>
      <c r="E20" s="5">
        <f t="shared" si="0"/>
        <v>-0.19409100000001445</v>
      </c>
      <c r="F20">
        <f t="shared" si="1"/>
        <v>385.53369150000003</v>
      </c>
      <c r="G20">
        <f>$G$91</f>
        <v>-2.8977668519845845</v>
      </c>
      <c r="H20">
        <f>$G$92</f>
        <v>3.6645076049257583</v>
      </c>
      <c r="I20">
        <f>$E$87</f>
        <v>0.38337037647058675</v>
      </c>
      <c r="J20">
        <f t="shared" si="2"/>
        <v>-5.0356135570984201E-2</v>
      </c>
      <c r="O20">
        <f t="shared" si="3"/>
        <v>0.99949669209070335</v>
      </c>
      <c r="Y20" s="5"/>
    </row>
    <row r="21" spans="2:25" x14ac:dyDescent="0.25">
      <c r="B21" s="1">
        <v>20</v>
      </c>
      <c r="C21">
        <v>385.82461499999999</v>
      </c>
      <c r="D21">
        <v>384.221405</v>
      </c>
      <c r="E21" s="5">
        <f t="shared" si="0"/>
        <v>-1.60320999999999</v>
      </c>
      <c r="F21">
        <f t="shared" si="1"/>
        <v>385.02301</v>
      </c>
      <c r="G21">
        <f>$G$91</f>
        <v>-2.8977668519845845</v>
      </c>
      <c r="H21">
        <f>$G$92</f>
        <v>3.6645076049257583</v>
      </c>
      <c r="I21">
        <f>$E$87</f>
        <v>0.38337037647058675</v>
      </c>
      <c r="J21">
        <f t="shared" si="2"/>
        <v>-0.41726202109952465</v>
      </c>
      <c r="O21">
        <f t="shared" si="3"/>
        <v>0.99584471820181819</v>
      </c>
      <c r="Y21" s="5"/>
    </row>
    <row r="22" spans="2:25" x14ac:dyDescent="0.25">
      <c r="B22" s="1">
        <v>21</v>
      </c>
      <c r="C22">
        <v>384.94485500000002</v>
      </c>
      <c r="D22">
        <v>384.09487899999999</v>
      </c>
      <c r="E22" s="5">
        <f t="shared" si="0"/>
        <v>-0.84997600000002649</v>
      </c>
      <c r="F22">
        <f t="shared" si="1"/>
        <v>384.51986699999998</v>
      </c>
      <c r="G22">
        <f>$G$91</f>
        <v>-2.8977668519845845</v>
      </c>
      <c r="H22">
        <f>$G$92</f>
        <v>3.6645076049257583</v>
      </c>
      <c r="I22">
        <f>$E$87</f>
        <v>0.38337037647058675</v>
      </c>
      <c r="J22">
        <f t="shared" si="2"/>
        <v>-0.22129323937172996</v>
      </c>
      <c r="O22">
        <f t="shared" si="3"/>
        <v>0.99779195386310582</v>
      </c>
      <c r="Y22" s="5"/>
    </row>
    <row r="23" spans="2:25" x14ac:dyDescent="0.25">
      <c r="B23" s="1">
        <v>22</v>
      </c>
      <c r="C23">
        <v>384.63742100000002</v>
      </c>
      <c r="D23">
        <v>383.73803700000002</v>
      </c>
      <c r="E23" s="5">
        <f t="shared" si="0"/>
        <v>-0.89938399999999774</v>
      </c>
      <c r="F23">
        <f t="shared" si="1"/>
        <v>384.18772899999999</v>
      </c>
      <c r="G23">
        <f>$G$91</f>
        <v>-2.8977668519845845</v>
      </c>
      <c r="H23">
        <f>$G$92</f>
        <v>3.6645076049257583</v>
      </c>
      <c r="I23">
        <f>$E$87</f>
        <v>0.38337037647058675</v>
      </c>
      <c r="J23">
        <f t="shared" si="2"/>
        <v>-0.23437447249984178</v>
      </c>
      <c r="O23">
        <f t="shared" si="3"/>
        <v>0.99766173556992521</v>
      </c>
      <c r="Y23" s="5"/>
    </row>
    <row r="24" spans="2:25" x14ac:dyDescent="0.25">
      <c r="B24" s="1">
        <v>23</v>
      </c>
      <c r="C24">
        <v>384.97226000000001</v>
      </c>
      <c r="D24">
        <v>384.02740499999999</v>
      </c>
      <c r="E24" s="5">
        <f t="shared" si="0"/>
        <v>-0.94485500000001821</v>
      </c>
      <c r="F24">
        <f t="shared" si="1"/>
        <v>384.49983250000002</v>
      </c>
      <c r="G24">
        <f>$G$91</f>
        <v>-2.8977668519845845</v>
      </c>
      <c r="H24">
        <f>$G$92</f>
        <v>3.6645076049257583</v>
      </c>
      <c r="I24">
        <f>$E$87</f>
        <v>0.38337037647058675</v>
      </c>
      <c r="J24">
        <f t="shared" si="2"/>
        <v>-0.24603843051253549</v>
      </c>
      <c r="O24">
        <f t="shared" si="3"/>
        <v>0.99754565432844433</v>
      </c>
      <c r="Y24" s="5"/>
    </row>
    <row r="25" spans="2:25" x14ac:dyDescent="0.25">
      <c r="B25" s="1">
        <v>24</v>
      </c>
      <c r="C25">
        <v>385.38348400000001</v>
      </c>
      <c r="D25">
        <v>384.19473299999999</v>
      </c>
      <c r="E25" s="5">
        <f t="shared" si="0"/>
        <v>-1.1887510000000248</v>
      </c>
      <c r="F25">
        <f t="shared" si="1"/>
        <v>384.7891085</v>
      </c>
      <c r="G25">
        <f>$G$91</f>
        <v>-2.8977668519845845</v>
      </c>
      <c r="H25">
        <f>$G$92</f>
        <v>3.6645076049257583</v>
      </c>
      <c r="I25">
        <f>$E$87</f>
        <v>0.38337037647058675</v>
      </c>
      <c r="J25">
        <f t="shared" si="2"/>
        <v>-0.30941366392964709</v>
      </c>
      <c r="O25">
        <f t="shared" si="3"/>
        <v>0.99691540751134</v>
      </c>
      <c r="Y25" s="5"/>
    </row>
    <row r="26" spans="2:25" x14ac:dyDescent="0.25">
      <c r="B26" s="1">
        <v>25</v>
      </c>
      <c r="C26">
        <v>386.08517499999999</v>
      </c>
      <c r="D26">
        <v>383.70791600000001</v>
      </c>
      <c r="E26" s="5">
        <f t="shared" si="0"/>
        <v>-2.3772589999999809</v>
      </c>
      <c r="F26">
        <f t="shared" si="1"/>
        <v>384.8965455</v>
      </c>
      <c r="G26">
        <f>$G$91</f>
        <v>-2.8977668519845845</v>
      </c>
      <c r="H26">
        <f>$G$92</f>
        <v>3.6645076049257583</v>
      </c>
      <c r="I26">
        <f>$E$87</f>
        <v>0.38337037647058675</v>
      </c>
      <c r="J26">
        <f t="shared" si="2"/>
        <v>-0.61954911558300529</v>
      </c>
      <c r="O26">
        <f t="shared" si="3"/>
        <v>0.99384265661068183</v>
      </c>
      <c r="Y26" s="5"/>
    </row>
    <row r="27" spans="2:25" x14ac:dyDescent="0.25">
      <c r="B27" s="1">
        <v>26</v>
      </c>
      <c r="C27">
        <v>553.48870799999997</v>
      </c>
      <c r="D27">
        <v>550.57824700000003</v>
      </c>
      <c r="E27" s="5">
        <f t="shared" si="0"/>
        <v>-2.9104609999999411</v>
      </c>
      <c r="F27">
        <f t="shared" si="1"/>
        <v>552.0334775</v>
      </c>
      <c r="G27">
        <f>$G$91</f>
        <v>-2.8977668519845845</v>
      </c>
      <c r="H27">
        <f>$G$92</f>
        <v>3.6645076049257583</v>
      </c>
      <c r="I27">
        <f>$E$87</f>
        <v>0.38337037647058675</v>
      </c>
      <c r="J27">
        <f t="shared" si="2"/>
        <v>-0.52861895940468218</v>
      </c>
      <c r="O27">
        <f t="shared" si="3"/>
        <v>0.99474160726690031</v>
      </c>
      <c r="Y27" s="5"/>
    </row>
    <row r="28" spans="2:25" x14ac:dyDescent="0.25">
      <c r="B28" s="1">
        <v>27</v>
      </c>
      <c r="C28">
        <v>548.57598900000005</v>
      </c>
      <c r="D28">
        <v>550.95538299999998</v>
      </c>
      <c r="E28" s="5">
        <f t="shared" si="0"/>
        <v>2.3793939999999338</v>
      </c>
      <c r="F28">
        <f t="shared" si="1"/>
        <v>549.76568599999996</v>
      </c>
      <c r="G28">
        <f>$G$91</f>
        <v>-2.8977668519845845</v>
      </c>
      <c r="H28">
        <f>$G$92</f>
        <v>3.6645076049257583</v>
      </c>
      <c r="I28">
        <f>$E$87</f>
        <v>0.38337037647058675</v>
      </c>
      <c r="J28">
        <f t="shared" si="2"/>
        <v>0.43186691217062378</v>
      </c>
      <c r="O28">
        <f t="shared" si="3"/>
        <v>1.0043374009211328</v>
      </c>
      <c r="Y28" s="5"/>
    </row>
    <row r="29" spans="2:25" x14ac:dyDescent="0.25">
      <c r="B29" s="1">
        <v>28</v>
      </c>
      <c r="C29">
        <v>549.83642599999996</v>
      </c>
      <c r="D29">
        <v>550.81219499999997</v>
      </c>
      <c r="E29" s="5">
        <f t="shared" si="0"/>
        <v>0.97576900000001388</v>
      </c>
      <c r="F29">
        <f t="shared" si="1"/>
        <v>550.32431049999991</v>
      </c>
      <c r="G29">
        <f>$G$91</f>
        <v>-2.8977668519845845</v>
      </c>
      <c r="H29">
        <f>$G$92</f>
        <v>3.6645076049257583</v>
      </c>
      <c r="I29">
        <f>$E$87</f>
        <v>0.38337037647058675</v>
      </c>
      <c r="J29">
        <f t="shared" si="2"/>
        <v>0.1771509434354506</v>
      </c>
      <c r="O29">
        <f t="shared" si="3"/>
        <v>1.0017746532493284</v>
      </c>
      <c r="Y29" s="5"/>
    </row>
    <row r="30" spans="2:25" x14ac:dyDescent="0.25">
      <c r="B30" s="1">
        <v>29</v>
      </c>
      <c r="C30">
        <v>551.19598399999995</v>
      </c>
      <c r="D30">
        <v>549.300659</v>
      </c>
      <c r="E30" s="5">
        <f t="shared" si="0"/>
        <v>-1.8953249999999571</v>
      </c>
      <c r="F30">
        <f t="shared" si="1"/>
        <v>550.24832149999997</v>
      </c>
      <c r="G30">
        <f>$G$91</f>
        <v>-2.8977668519845845</v>
      </c>
      <c r="H30">
        <f>$G$92</f>
        <v>3.6645076049257583</v>
      </c>
      <c r="I30">
        <f>$E$87</f>
        <v>0.38337037647058675</v>
      </c>
      <c r="J30">
        <f t="shared" si="2"/>
        <v>-0.34504327802016294</v>
      </c>
      <c r="O30">
        <f t="shared" si="3"/>
        <v>0.99656143176834189</v>
      </c>
      <c r="Y30" s="5"/>
    </row>
    <row r="31" spans="2:25" x14ac:dyDescent="0.25">
      <c r="B31" s="1">
        <v>30</v>
      </c>
      <c r="C31">
        <v>552.56561299999998</v>
      </c>
      <c r="D31">
        <v>549.67034899999999</v>
      </c>
      <c r="E31" s="5">
        <f t="shared" si="0"/>
        <v>-2.8952639999999974</v>
      </c>
      <c r="F31">
        <f t="shared" si="1"/>
        <v>551.11798099999999</v>
      </c>
      <c r="G31">
        <f>$G$91</f>
        <v>-2.8977668519845845</v>
      </c>
      <c r="H31">
        <f>$G$92</f>
        <v>3.6645076049257583</v>
      </c>
      <c r="I31">
        <f>$E$87</f>
        <v>0.38337037647058675</v>
      </c>
      <c r="J31">
        <f t="shared" si="2"/>
        <v>-0.52672733853431808</v>
      </c>
      <c r="O31">
        <f t="shared" si="3"/>
        <v>0.99476032541315595</v>
      </c>
      <c r="Y31" s="5"/>
    </row>
    <row r="32" spans="2:25" x14ac:dyDescent="0.25">
      <c r="B32" s="1">
        <v>31</v>
      </c>
      <c r="C32">
        <v>549.94909700000005</v>
      </c>
      <c r="D32">
        <v>549.07605000000001</v>
      </c>
      <c r="E32" s="5">
        <f t="shared" si="0"/>
        <v>-0.87304700000004232</v>
      </c>
      <c r="F32">
        <f t="shared" si="1"/>
        <v>549.51257350000003</v>
      </c>
      <c r="G32">
        <f>$G$91</f>
        <v>-2.8977668519845845</v>
      </c>
      <c r="H32">
        <f>$G$92</f>
        <v>3.6645076049257583</v>
      </c>
      <c r="I32">
        <f>$E$87</f>
        <v>0.38337037647058675</v>
      </c>
      <c r="J32">
        <f t="shared" si="2"/>
        <v>-0.15900292864714138</v>
      </c>
      <c r="O32">
        <f t="shared" si="3"/>
        <v>0.99841249489314088</v>
      </c>
      <c r="Y32" s="5"/>
    </row>
    <row r="33" spans="2:25" x14ac:dyDescent="0.25">
      <c r="B33" s="1">
        <v>32</v>
      </c>
      <c r="C33">
        <v>551.98266599999999</v>
      </c>
      <c r="D33">
        <v>548.97094700000002</v>
      </c>
      <c r="E33" s="5">
        <f t="shared" si="0"/>
        <v>-3.0117189999999709</v>
      </c>
      <c r="F33">
        <f t="shared" si="1"/>
        <v>550.47680650000007</v>
      </c>
      <c r="G33">
        <f>$G$91</f>
        <v>-2.8977668519845845</v>
      </c>
      <c r="H33">
        <f>$G$92</f>
        <v>3.6645076049257583</v>
      </c>
      <c r="I33">
        <f>$E$87</f>
        <v>0.38337037647058675</v>
      </c>
      <c r="J33">
        <f t="shared" si="2"/>
        <v>-0.54861172826327564</v>
      </c>
      <c r="O33">
        <f t="shared" si="3"/>
        <v>0.99454381598280117</v>
      </c>
      <c r="Y33" s="5"/>
    </row>
    <row r="34" spans="2:25" x14ac:dyDescent="0.25">
      <c r="B34" s="1">
        <v>33</v>
      </c>
      <c r="C34">
        <v>549.74035600000002</v>
      </c>
      <c r="D34">
        <v>549.45507799999996</v>
      </c>
      <c r="E34" s="5">
        <f t="shared" si="0"/>
        <v>-0.28527800000006209</v>
      </c>
      <c r="F34">
        <f t="shared" si="1"/>
        <v>549.59771699999999</v>
      </c>
      <c r="G34">
        <f>$G$91</f>
        <v>-2.8977668519845845</v>
      </c>
      <c r="H34">
        <f>$G$92</f>
        <v>3.6645076049257583</v>
      </c>
      <c r="I34">
        <f>$E$87</f>
        <v>0.38337037647058675</v>
      </c>
      <c r="J34">
        <f t="shared" si="2"/>
        <v>-5.1920168076062825E-2</v>
      </c>
      <c r="O34">
        <f t="shared" si="3"/>
        <v>0.99948106774973589</v>
      </c>
      <c r="Y34" s="5"/>
    </row>
    <row r="35" spans="2:25" x14ac:dyDescent="0.25">
      <c r="B35" s="1">
        <v>35</v>
      </c>
      <c r="C35">
        <v>477.092804</v>
      </c>
      <c r="D35">
        <v>478.02719100000002</v>
      </c>
      <c r="E35" s="5">
        <f t="shared" si="0"/>
        <v>0.93438700000001518</v>
      </c>
      <c r="F35">
        <f t="shared" si="1"/>
        <v>477.55999750000001</v>
      </c>
      <c r="G35">
        <f>$G$91</f>
        <v>-2.8977668519845845</v>
      </c>
      <c r="H35">
        <f>$G$92</f>
        <v>3.6645076049257583</v>
      </c>
      <c r="I35">
        <f>$E$87</f>
        <v>0.38337037647058675</v>
      </c>
      <c r="J35">
        <f t="shared" si="2"/>
        <v>0.19546733273589351</v>
      </c>
      <c r="O35">
        <f t="shared" si="3"/>
        <v>1.0019585015581163</v>
      </c>
      <c r="Y35" s="5"/>
    </row>
    <row r="36" spans="2:25" x14ac:dyDescent="0.25">
      <c r="B36" s="1">
        <v>36</v>
      </c>
      <c r="C36">
        <v>477.08898900000003</v>
      </c>
      <c r="D36">
        <v>478.71295199999997</v>
      </c>
      <c r="E36" s="5">
        <f t="shared" si="0"/>
        <v>1.6239629999999465</v>
      </c>
      <c r="F36">
        <f t="shared" si="1"/>
        <v>477.90097049999997</v>
      </c>
      <c r="G36">
        <f>$G$91</f>
        <v>-2.8977668519845845</v>
      </c>
      <c r="H36">
        <f>$G$92</f>
        <v>3.6645076049257583</v>
      </c>
      <c r="I36">
        <f>$E$87</f>
        <v>0.38337037647058675</v>
      </c>
      <c r="J36">
        <f t="shared" si="2"/>
        <v>0.33923523339304729</v>
      </c>
      <c r="O36">
        <f t="shared" si="3"/>
        <v>1.0034038995605492</v>
      </c>
      <c r="Y36" s="5"/>
    </row>
    <row r="37" spans="2:25" x14ac:dyDescent="0.25">
      <c r="B37" s="1">
        <v>37</v>
      </c>
      <c r="C37">
        <v>477.057007</v>
      </c>
      <c r="D37">
        <v>479.93969700000002</v>
      </c>
      <c r="E37" s="5">
        <f t="shared" si="0"/>
        <v>2.8826900000000251</v>
      </c>
      <c r="F37">
        <f t="shared" si="1"/>
        <v>478.49835200000001</v>
      </c>
      <c r="G37">
        <f>$G$91</f>
        <v>-2.8977668519845845</v>
      </c>
      <c r="H37">
        <f>$G$92</f>
        <v>3.6645076049257583</v>
      </c>
      <c r="I37">
        <f>$E$87</f>
        <v>0.38337037647058675</v>
      </c>
      <c r="J37">
        <f t="shared" si="2"/>
        <v>0.60063587530248097</v>
      </c>
      <c r="O37">
        <f t="shared" si="3"/>
        <v>1.0060426530953355</v>
      </c>
      <c r="Y37" s="5"/>
    </row>
    <row r="38" spans="2:25" x14ac:dyDescent="0.25">
      <c r="B38" s="1">
        <v>38</v>
      </c>
      <c r="C38">
        <v>477.26986699999998</v>
      </c>
      <c r="D38">
        <v>477.65850799999998</v>
      </c>
      <c r="E38" s="5">
        <f t="shared" si="0"/>
        <v>0.3886410000000069</v>
      </c>
      <c r="F38">
        <f t="shared" si="1"/>
        <v>477.46418749999998</v>
      </c>
      <c r="G38">
        <f>$G$91</f>
        <v>-2.8977668519845845</v>
      </c>
      <c r="H38">
        <f>$G$92</f>
        <v>3.6645076049257583</v>
      </c>
      <c r="I38">
        <f>$E$87</f>
        <v>0.38337037647058675</v>
      </c>
      <c r="J38">
        <f t="shared" si="2"/>
        <v>8.1363776315276456E-2</v>
      </c>
      <c r="O38">
        <f t="shared" si="3"/>
        <v>1.0008143003086345</v>
      </c>
      <c r="Y38" s="5"/>
    </row>
    <row r="39" spans="2:25" x14ac:dyDescent="0.25">
      <c r="B39" s="1">
        <v>39</v>
      </c>
      <c r="C39">
        <v>477.240387</v>
      </c>
      <c r="D39">
        <v>478.58938599999999</v>
      </c>
      <c r="E39" s="5">
        <f t="shared" si="0"/>
        <v>1.3489989999999921</v>
      </c>
      <c r="F39">
        <f t="shared" si="1"/>
        <v>477.91488649999997</v>
      </c>
      <c r="G39">
        <f>$G$91</f>
        <v>-2.8977668519845845</v>
      </c>
      <c r="H39">
        <f>$G$92</f>
        <v>3.6645076049257583</v>
      </c>
      <c r="I39">
        <f>$E$87</f>
        <v>0.38337037647058675</v>
      </c>
      <c r="J39">
        <f t="shared" si="2"/>
        <v>0.28186981146297135</v>
      </c>
      <c r="O39">
        <f t="shared" si="3"/>
        <v>1.0028266656317166</v>
      </c>
      <c r="Y39" s="5"/>
    </row>
    <row r="40" spans="2:25" x14ac:dyDescent="0.25">
      <c r="B40" s="1">
        <v>40</v>
      </c>
      <c r="C40">
        <v>477.11676</v>
      </c>
      <c r="D40">
        <v>478.25939899999997</v>
      </c>
      <c r="E40" s="5">
        <f t="shared" si="0"/>
        <v>1.1426389999999742</v>
      </c>
      <c r="F40">
        <f t="shared" si="1"/>
        <v>477.68807949999996</v>
      </c>
      <c r="G40">
        <f>$G$91</f>
        <v>-2.8977668519845845</v>
      </c>
      <c r="H40">
        <f>$G$92</f>
        <v>3.6645076049257583</v>
      </c>
      <c r="I40">
        <f>$E$87</f>
        <v>0.38337037647058675</v>
      </c>
      <c r="J40">
        <f t="shared" si="2"/>
        <v>0.23891616189648043</v>
      </c>
      <c r="O40">
        <f t="shared" si="3"/>
        <v>1.0023948833824239</v>
      </c>
      <c r="Y40" s="5"/>
    </row>
    <row r="41" spans="2:25" x14ac:dyDescent="0.25">
      <c r="B41" s="1">
        <v>41</v>
      </c>
      <c r="C41">
        <v>477.02346799999998</v>
      </c>
      <c r="D41">
        <v>478.47851600000001</v>
      </c>
      <c r="E41" s="5">
        <f t="shared" si="0"/>
        <v>1.4550480000000334</v>
      </c>
      <c r="F41">
        <f t="shared" si="1"/>
        <v>477.750992</v>
      </c>
      <c r="G41">
        <f>$G$91</f>
        <v>-2.8977668519845845</v>
      </c>
      <c r="H41">
        <f>$G$92</f>
        <v>3.6645076049257583</v>
      </c>
      <c r="I41">
        <f>$E$87</f>
        <v>0.38337037647058675</v>
      </c>
      <c r="J41">
        <f t="shared" si="2"/>
        <v>0.30409892008610756</v>
      </c>
      <c r="O41">
        <f t="shared" si="3"/>
        <v>1.0030502650238584</v>
      </c>
      <c r="Y41" s="5"/>
    </row>
    <row r="42" spans="2:25" x14ac:dyDescent="0.25">
      <c r="B42" s="1">
        <v>42</v>
      </c>
      <c r="C42">
        <v>477.02432299999998</v>
      </c>
      <c r="D42">
        <v>478.467285</v>
      </c>
      <c r="E42" s="5">
        <f t="shared" si="0"/>
        <v>1.4429620000000227</v>
      </c>
      <c r="F42">
        <f t="shared" si="1"/>
        <v>477.74580400000002</v>
      </c>
      <c r="G42">
        <f>$G$91</f>
        <v>-2.8977668519845845</v>
      </c>
      <c r="H42">
        <f>$G$92</f>
        <v>3.6645076049257583</v>
      </c>
      <c r="I42">
        <f>$E$87</f>
        <v>0.38337037647058675</v>
      </c>
      <c r="J42">
        <f t="shared" si="2"/>
        <v>0.301580075636733</v>
      </c>
      <c r="O42">
        <f t="shared" si="3"/>
        <v>1.0030249233224111</v>
      </c>
      <c r="Y42" s="5"/>
    </row>
    <row r="43" spans="2:25" x14ac:dyDescent="0.25">
      <c r="B43" s="1">
        <v>43</v>
      </c>
      <c r="C43">
        <v>422.48748799999998</v>
      </c>
      <c r="D43">
        <v>423.74899299999998</v>
      </c>
      <c r="E43" s="5">
        <f t="shared" si="0"/>
        <v>1.2615049999999997</v>
      </c>
      <c r="F43">
        <f t="shared" si="1"/>
        <v>423.11824049999996</v>
      </c>
      <c r="G43">
        <f>$G$91</f>
        <v>-2.8977668519845845</v>
      </c>
      <c r="H43">
        <f>$G$92</f>
        <v>3.6645076049257583</v>
      </c>
      <c r="I43">
        <f>$E$87</f>
        <v>0.38337037647058675</v>
      </c>
      <c r="J43">
        <f t="shared" si="2"/>
        <v>0.29770100244226416</v>
      </c>
      <c r="O43">
        <f t="shared" si="3"/>
        <v>1.0029858990759035</v>
      </c>
      <c r="Y43" s="5"/>
    </row>
    <row r="44" spans="2:25" x14ac:dyDescent="0.25">
      <c r="B44" s="1">
        <v>44</v>
      </c>
      <c r="C44">
        <v>422.28533900000002</v>
      </c>
      <c r="D44">
        <v>423.19332900000001</v>
      </c>
      <c r="E44" s="5">
        <f t="shared" si="0"/>
        <v>0.90798999999998387</v>
      </c>
      <c r="F44">
        <f t="shared" si="1"/>
        <v>422.73933399999999</v>
      </c>
      <c r="G44">
        <f>$G$91</f>
        <v>-2.8977668519845845</v>
      </c>
      <c r="H44">
        <f>$G$92</f>
        <v>3.6645076049257583</v>
      </c>
      <c r="I44">
        <f>$E$87</f>
        <v>0.38337037647058675</v>
      </c>
      <c r="J44">
        <f t="shared" si="2"/>
        <v>0.2145567847549846</v>
      </c>
      <c r="O44">
        <f t="shared" si="3"/>
        <v>1.0021501812072144</v>
      </c>
      <c r="Y44" s="5"/>
    </row>
    <row r="45" spans="2:25" x14ac:dyDescent="0.25">
      <c r="B45" s="1">
        <v>45</v>
      </c>
      <c r="C45">
        <v>422.03149400000001</v>
      </c>
      <c r="D45">
        <v>423.93667599999998</v>
      </c>
      <c r="E45" s="5">
        <f t="shared" si="0"/>
        <v>1.905181999999968</v>
      </c>
      <c r="F45">
        <f t="shared" si="1"/>
        <v>422.98408499999999</v>
      </c>
      <c r="G45">
        <f>$G$91</f>
        <v>-2.8977668519845845</v>
      </c>
      <c r="H45">
        <f>$G$92</f>
        <v>3.6645076049257583</v>
      </c>
      <c r="I45">
        <f>$E$87</f>
        <v>0.38337037647058675</v>
      </c>
      <c r="J45">
        <f t="shared" si="2"/>
        <v>0.44940249519717612</v>
      </c>
      <c r="O45">
        <f t="shared" si="3"/>
        <v>1.0045143123844686</v>
      </c>
      <c r="Y45" s="5"/>
    </row>
    <row r="46" spans="2:25" x14ac:dyDescent="0.25">
      <c r="B46" s="1">
        <v>46</v>
      </c>
      <c r="C46">
        <v>423.862122</v>
      </c>
      <c r="D46">
        <v>423.06076000000002</v>
      </c>
      <c r="E46" s="5">
        <f t="shared" si="0"/>
        <v>-0.80136199999998325</v>
      </c>
      <c r="F46">
        <f t="shared" si="1"/>
        <v>423.46144100000004</v>
      </c>
      <c r="G46">
        <f>$G$91</f>
        <v>-2.8977668519845845</v>
      </c>
      <c r="H46">
        <f>$G$92</f>
        <v>3.6645076049257583</v>
      </c>
      <c r="I46">
        <f>$E$87</f>
        <v>0.38337037647058675</v>
      </c>
      <c r="J46">
        <f t="shared" si="2"/>
        <v>-0.18942007289921742</v>
      </c>
      <c r="O46">
        <f t="shared" si="3"/>
        <v>0.99810938048387354</v>
      </c>
      <c r="Y46" s="5"/>
    </row>
    <row r="47" spans="2:25" x14ac:dyDescent="0.25">
      <c r="B47" s="1">
        <v>47</v>
      </c>
      <c r="C47">
        <v>422.22421300000002</v>
      </c>
      <c r="D47">
        <v>422.58392300000003</v>
      </c>
      <c r="E47" s="5">
        <f t="shared" si="0"/>
        <v>0.35971000000000686</v>
      </c>
      <c r="F47">
        <f t="shared" si="1"/>
        <v>422.40406800000005</v>
      </c>
      <c r="G47">
        <f>$G$91</f>
        <v>-2.8977668519845845</v>
      </c>
      <c r="H47">
        <f>$G$92</f>
        <v>3.6645076049257583</v>
      </c>
      <c r="I47">
        <f>$E$87</f>
        <v>0.38337037647058675</v>
      </c>
      <c r="J47">
        <f t="shared" si="2"/>
        <v>8.5121553476611281E-2</v>
      </c>
      <c r="O47">
        <f t="shared" si="3"/>
        <v>1.0008519407199417</v>
      </c>
      <c r="Y47" s="5"/>
    </row>
    <row r="48" spans="2:25" x14ac:dyDescent="0.25">
      <c r="B48" s="1">
        <v>48</v>
      </c>
      <c r="C48">
        <v>421.946594</v>
      </c>
      <c r="D48">
        <v>422.77652</v>
      </c>
      <c r="E48" s="5">
        <f t="shared" si="0"/>
        <v>0.82992600000000039</v>
      </c>
      <c r="F48">
        <f t="shared" si="1"/>
        <v>422.361557</v>
      </c>
      <c r="G48">
        <f>$G$91</f>
        <v>-2.8977668519845845</v>
      </c>
      <c r="H48">
        <f>$G$92</f>
        <v>3.6645076049257583</v>
      </c>
      <c r="I48">
        <f>$E$87</f>
        <v>0.38337037647058675</v>
      </c>
      <c r="J48">
        <f t="shared" si="2"/>
        <v>0.19630371147385395</v>
      </c>
      <c r="O48">
        <f t="shared" si="3"/>
        <v>1.0019668982089236</v>
      </c>
      <c r="Y48" s="5"/>
    </row>
    <row r="49" spans="2:25" x14ac:dyDescent="0.25">
      <c r="B49" s="1">
        <v>49</v>
      </c>
      <c r="C49">
        <v>422.43292200000002</v>
      </c>
      <c r="D49">
        <v>423.50625600000001</v>
      </c>
      <c r="E49" s="5">
        <f t="shared" si="0"/>
        <v>1.0733339999999885</v>
      </c>
      <c r="F49">
        <f t="shared" si="1"/>
        <v>422.96958900000004</v>
      </c>
      <c r="G49">
        <f>$G$91</f>
        <v>-2.8977668519845845</v>
      </c>
      <c r="H49">
        <f>$G$92</f>
        <v>3.6645076049257583</v>
      </c>
      <c r="I49">
        <f>$E$87</f>
        <v>0.38337037647058675</v>
      </c>
      <c r="J49">
        <f t="shared" si="2"/>
        <v>0.25343993973963597</v>
      </c>
      <c r="O49">
        <f t="shared" si="3"/>
        <v>1.0025408388979682</v>
      </c>
      <c r="Y49" s="5"/>
    </row>
    <row r="50" spans="2:25" x14ac:dyDescent="0.25">
      <c r="B50" s="1">
        <v>50</v>
      </c>
      <c r="C50">
        <v>422.21597300000002</v>
      </c>
      <c r="D50">
        <v>423.57336400000003</v>
      </c>
      <c r="E50" s="5">
        <f t="shared" si="0"/>
        <v>1.3573910000000069</v>
      </c>
      <c r="F50">
        <f t="shared" si="1"/>
        <v>422.89466850000002</v>
      </c>
      <c r="G50">
        <f>$G$91</f>
        <v>-2.8977668519845845</v>
      </c>
      <c r="H50">
        <f>$G$92</f>
        <v>3.6645076049257583</v>
      </c>
      <c r="I50">
        <f>$E$87</f>
        <v>0.38337037647058675</v>
      </c>
      <c r="J50">
        <f t="shared" si="2"/>
        <v>0.32046184093861174</v>
      </c>
      <c r="O50">
        <f t="shared" si="3"/>
        <v>1.0032149210044217</v>
      </c>
      <c r="Y50" s="5"/>
    </row>
    <row r="51" spans="2:25" x14ac:dyDescent="0.25">
      <c r="B51" s="1">
        <v>51</v>
      </c>
      <c r="C51">
        <v>422.10168499999997</v>
      </c>
      <c r="D51">
        <v>423.20523100000003</v>
      </c>
      <c r="E51" s="5">
        <f t="shared" si="0"/>
        <v>1.1035460000000512</v>
      </c>
      <c r="F51">
        <f t="shared" si="1"/>
        <v>422.653458</v>
      </c>
      <c r="G51">
        <f>$G$91</f>
        <v>-2.8977668519845845</v>
      </c>
      <c r="H51">
        <f>$G$92</f>
        <v>3.6645076049257583</v>
      </c>
      <c r="I51">
        <f>$E$87</f>
        <v>0.38337037647058675</v>
      </c>
      <c r="J51">
        <f t="shared" si="2"/>
        <v>0.26075906419976436</v>
      </c>
      <c r="O51">
        <f t="shared" si="3"/>
        <v>1.0026144079476964</v>
      </c>
      <c r="Y51" s="5"/>
    </row>
    <row r="52" spans="2:25" x14ac:dyDescent="0.25">
      <c r="B52" s="1">
        <v>52</v>
      </c>
      <c r="C52">
        <v>423.30938700000002</v>
      </c>
      <c r="D52">
        <v>424.19082600000002</v>
      </c>
      <c r="E52" s="5">
        <f t="shared" si="0"/>
        <v>0.88143900000000031</v>
      </c>
      <c r="F52">
        <f t="shared" si="1"/>
        <v>423.75010650000002</v>
      </c>
      <c r="G52">
        <f>$G$91</f>
        <v>-2.8977668519845845</v>
      </c>
      <c r="H52">
        <f>$G$92</f>
        <v>3.6645076049257583</v>
      </c>
      <c r="I52">
        <f>$E$87</f>
        <v>0.38337037647058675</v>
      </c>
      <c r="J52">
        <f t="shared" si="2"/>
        <v>0.20779303699509999</v>
      </c>
      <c r="O52">
        <f t="shared" si="3"/>
        <v>1.0020822571553321</v>
      </c>
      <c r="Y52" s="5"/>
    </row>
    <row r="53" spans="2:25" x14ac:dyDescent="0.25">
      <c r="B53" s="1">
        <v>53</v>
      </c>
      <c r="C53">
        <v>423.57699600000001</v>
      </c>
      <c r="D53">
        <v>424.53555299999999</v>
      </c>
      <c r="E53" s="5">
        <f t="shared" si="0"/>
        <v>0.95855699999998478</v>
      </c>
      <c r="F53">
        <f t="shared" si="1"/>
        <v>424.05627449999997</v>
      </c>
      <c r="G53">
        <f>$G$91</f>
        <v>-2.8977668519845845</v>
      </c>
      <c r="H53">
        <f>$G$92</f>
        <v>3.6645076049257583</v>
      </c>
      <c r="I53">
        <f>$E$87</f>
        <v>0.38337037647058675</v>
      </c>
      <c r="J53">
        <f t="shared" si="2"/>
        <v>0.22578957009049011</v>
      </c>
      <c r="O53">
        <f t="shared" si="3"/>
        <v>1.0022630053309127</v>
      </c>
      <c r="Y53" s="5"/>
    </row>
    <row r="54" spans="2:25" s="5" customFormat="1" x14ac:dyDescent="0.25">
      <c r="B54" s="1">
        <v>54</v>
      </c>
      <c r="C54" s="5">
        <v>422.94085699999999</v>
      </c>
      <c r="D54" s="5">
        <v>424.00958300000002</v>
      </c>
      <c r="E54" s="5">
        <f t="shared" si="0"/>
        <v>1.0687260000000265</v>
      </c>
      <c r="F54" s="5">
        <f t="shared" si="1"/>
        <v>423.47522000000004</v>
      </c>
      <c r="G54">
        <f>$G$91</f>
        <v>-2.8977668519845845</v>
      </c>
      <c r="H54">
        <f>$G$92</f>
        <v>3.6645076049257583</v>
      </c>
      <c r="I54">
        <f>$E$87</f>
        <v>0.38337037647058675</v>
      </c>
      <c r="J54">
        <f t="shared" si="2"/>
        <v>0.25205232212877282</v>
      </c>
      <c r="O54">
        <f t="shared" si="3"/>
        <v>1.0025268923120378</v>
      </c>
      <c r="W54"/>
      <c r="X54"/>
    </row>
    <row r="55" spans="2:25" s="5" customFormat="1" x14ac:dyDescent="0.25">
      <c r="B55" s="1">
        <v>55</v>
      </c>
      <c r="C55" s="5">
        <v>423.12207000000001</v>
      </c>
      <c r="D55" s="5">
        <v>424.02456699999999</v>
      </c>
      <c r="E55" s="5">
        <f t="shared" si="0"/>
        <v>0.90249699999998256</v>
      </c>
      <c r="F55" s="5">
        <f t="shared" si="1"/>
        <v>423.57331850000003</v>
      </c>
      <c r="G55">
        <f>$G$91</f>
        <v>-2.8977668519845845</v>
      </c>
      <c r="H55">
        <f>$G$92</f>
        <v>3.6645076049257583</v>
      </c>
      <c r="I55">
        <f>$E$87</f>
        <v>0.38337037647058675</v>
      </c>
      <c r="J55">
        <f t="shared" si="2"/>
        <v>0.21284073382474145</v>
      </c>
      <c r="O55">
        <f t="shared" si="3"/>
        <v>1.0021329471185467</v>
      </c>
      <c r="W55"/>
      <c r="X55"/>
    </row>
    <row r="56" spans="2:25" s="5" customFormat="1" x14ac:dyDescent="0.25">
      <c r="B56" s="1">
        <v>56</v>
      </c>
      <c r="C56" s="5">
        <v>423.58041400000002</v>
      </c>
      <c r="D56" s="5">
        <v>424.08123799999998</v>
      </c>
      <c r="E56" s="5">
        <f t="shared" si="0"/>
        <v>0.50082399999996596</v>
      </c>
      <c r="F56" s="5">
        <f t="shared" si="1"/>
        <v>423.830826</v>
      </c>
      <c r="G56">
        <f>$G$91</f>
        <v>-2.8977668519845845</v>
      </c>
      <c r="H56">
        <f>$G$92</f>
        <v>3.6645076049257583</v>
      </c>
      <c r="I56">
        <f>$E$87</f>
        <v>0.38337037647058675</v>
      </c>
      <c r="J56">
        <f t="shared" si="2"/>
        <v>0.11809624079619527</v>
      </c>
      <c r="O56">
        <f t="shared" si="3"/>
        <v>1.0011823587291739</v>
      </c>
      <c r="W56"/>
      <c r="X56"/>
    </row>
    <row r="57" spans="2:25" x14ac:dyDescent="0.25">
      <c r="B57" s="1">
        <v>57</v>
      </c>
      <c r="C57">
        <v>422.95504799999998</v>
      </c>
      <c r="D57">
        <v>424.77371199999999</v>
      </c>
      <c r="E57" s="5">
        <f t="shared" si="0"/>
        <v>1.8186640000000125</v>
      </c>
      <c r="F57">
        <f t="shared" si="1"/>
        <v>423.86437999999998</v>
      </c>
      <c r="G57">
        <f>$G$91</f>
        <v>-2.8977668519845845</v>
      </c>
      <c r="H57">
        <f>$G$92</f>
        <v>3.6645076049257583</v>
      </c>
      <c r="I57">
        <f>$E$87</f>
        <v>0.38337037647058675</v>
      </c>
      <c r="J57">
        <f t="shared" si="2"/>
        <v>0.42814890578728015</v>
      </c>
      <c r="O57">
        <f t="shared" si="3"/>
        <v>1.0042998990285132</v>
      </c>
      <c r="Y57" s="5"/>
    </row>
    <row r="58" spans="2:25" x14ac:dyDescent="0.25">
      <c r="B58" s="1">
        <v>58</v>
      </c>
      <c r="C58">
        <v>423.38400300000001</v>
      </c>
      <c r="D58">
        <v>424.07351699999998</v>
      </c>
      <c r="E58" s="5">
        <f t="shared" si="0"/>
        <v>0.6895139999999742</v>
      </c>
      <c r="F58">
        <f t="shared" si="1"/>
        <v>423.72875999999997</v>
      </c>
      <c r="G58">
        <f>$G$91</f>
        <v>-2.8977668519845845</v>
      </c>
      <c r="H58">
        <f>$G$92</f>
        <v>3.6645076049257583</v>
      </c>
      <c r="I58">
        <f>$E$87</f>
        <v>0.38337037647058675</v>
      </c>
      <c r="J58">
        <f t="shared" si="2"/>
        <v>0.16259303454687887</v>
      </c>
      <c r="O58">
        <f t="shared" si="3"/>
        <v>1.0016285783003473</v>
      </c>
      <c r="Y58" s="5"/>
    </row>
    <row r="59" spans="2:25" x14ac:dyDescent="0.25">
      <c r="B59" s="1">
        <v>59</v>
      </c>
      <c r="C59">
        <v>423.17260700000003</v>
      </c>
      <c r="D59">
        <v>424.38986199999999</v>
      </c>
      <c r="E59" s="5">
        <f t="shared" si="0"/>
        <v>1.217254999999966</v>
      </c>
      <c r="F59">
        <f t="shared" si="1"/>
        <v>423.78123449999998</v>
      </c>
      <c r="G59">
        <f>$G$91</f>
        <v>-2.8977668519845845</v>
      </c>
      <c r="H59">
        <f>$G$92</f>
        <v>3.6645076049257583</v>
      </c>
      <c r="I59">
        <f>$E$87</f>
        <v>0.38337037647058675</v>
      </c>
      <c r="J59">
        <f t="shared" si="2"/>
        <v>0.28682471213225308</v>
      </c>
      <c r="O59">
        <f t="shared" si="3"/>
        <v>1.0028764976273616</v>
      </c>
      <c r="Y59" s="5"/>
    </row>
    <row r="60" spans="2:25" x14ac:dyDescent="0.25">
      <c r="B60" s="1">
        <v>60</v>
      </c>
      <c r="C60">
        <v>340.85195900000002</v>
      </c>
      <c r="D60">
        <v>342.71343999999999</v>
      </c>
      <c r="E60" s="5">
        <f t="shared" si="0"/>
        <v>1.8614809999999693</v>
      </c>
      <c r="F60">
        <f>AVERAGE(C60,D60)</f>
        <v>341.78269950000004</v>
      </c>
      <c r="G60">
        <f>$G$91</f>
        <v>-2.8977668519845845</v>
      </c>
      <c r="H60">
        <f>$G$92</f>
        <v>3.6645076049257583</v>
      </c>
      <c r="I60">
        <f>$E$87</f>
        <v>0.38337037647058675</v>
      </c>
      <c r="J60">
        <f t="shared" si="2"/>
        <v>0.54315961463313767</v>
      </c>
      <c r="O60">
        <f t="shared" si="3"/>
        <v>1.0054612595023986</v>
      </c>
      <c r="Y60" s="5"/>
    </row>
    <row r="61" spans="2:25" x14ac:dyDescent="0.25">
      <c r="B61" s="1">
        <v>61</v>
      </c>
      <c r="C61">
        <v>340.885559</v>
      </c>
      <c r="D61">
        <v>342.71398900000003</v>
      </c>
      <c r="E61" s="5">
        <f t="shared" si="0"/>
        <v>1.8284300000000258</v>
      </c>
      <c r="F61">
        <f t="shared" ref="F61:F86" si="4">AVERAGE(C61,D61)</f>
        <v>341.79977400000001</v>
      </c>
      <c r="G61">
        <f>$G$91</f>
        <v>-2.8977668519845845</v>
      </c>
      <c r="H61">
        <f>$G$92</f>
        <v>3.6645076049257583</v>
      </c>
      <c r="I61">
        <f>$E$87</f>
        <v>0.38337037647058675</v>
      </c>
      <c r="J61">
        <f t="shared" si="2"/>
        <v>0.53351484289718487</v>
      </c>
      <c r="O61">
        <f t="shared" si="3"/>
        <v>1.0053637649109097</v>
      </c>
      <c r="Y61" s="5"/>
    </row>
    <row r="62" spans="2:25" x14ac:dyDescent="0.25">
      <c r="B62" s="1">
        <v>62</v>
      </c>
      <c r="C62">
        <v>340.88458300000002</v>
      </c>
      <c r="D62">
        <v>343.06872600000003</v>
      </c>
      <c r="E62" s="5">
        <f t="shared" si="0"/>
        <v>2.1841430000000059</v>
      </c>
      <c r="F62">
        <f t="shared" si="4"/>
        <v>341.9766545</v>
      </c>
      <c r="G62">
        <f>$G$91</f>
        <v>-2.8977668519845845</v>
      </c>
      <c r="H62">
        <f>$G$92</f>
        <v>3.6645076049257583</v>
      </c>
      <c r="I62">
        <f>$E$87</f>
        <v>0.38337037647058675</v>
      </c>
      <c r="J62">
        <f>(E62/D62)*100</f>
        <v>0.63664882120441535</v>
      </c>
      <c r="O62">
        <f t="shared" si="3"/>
        <v>1.0064072800851778</v>
      </c>
      <c r="Y62" s="5"/>
    </row>
    <row r="63" spans="2:25" x14ac:dyDescent="0.25">
      <c r="B63" s="1">
        <v>63</v>
      </c>
      <c r="C63">
        <v>341.09524499999998</v>
      </c>
      <c r="D63">
        <v>342.65176400000001</v>
      </c>
      <c r="E63" s="5">
        <f t="shared" si="0"/>
        <v>1.5565190000000371</v>
      </c>
      <c r="F63">
        <f t="shared" si="4"/>
        <v>341.87350449999997</v>
      </c>
      <c r="G63">
        <f>$G$91</f>
        <v>-2.8977668519845845</v>
      </c>
      <c r="H63">
        <f>$G$92</f>
        <v>3.6645076049257583</v>
      </c>
      <c r="I63">
        <f>$E$87</f>
        <v>0.38337037647058675</v>
      </c>
      <c r="J63">
        <f t="shared" si="2"/>
        <v>0.45425681800956286</v>
      </c>
      <c r="O63">
        <f t="shared" si="3"/>
        <v>1.0045632972690663</v>
      </c>
      <c r="Y63" s="5"/>
    </row>
    <row r="64" spans="2:25" x14ac:dyDescent="0.25">
      <c r="B64" s="1">
        <v>64</v>
      </c>
      <c r="C64">
        <v>341.079926</v>
      </c>
      <c r="D64">
        <v>342.76049799999998</v>
      </c>
      <c r="E64" s="5">
        <f t="shared" si="0"/>
        <v>1.6805719999999837</v>
      </c>
      <c r="F64">
        <f t="shared" si="4"/>
        <v>341.92021199999999</v>
      </c>
      <c r="G64">
        <f>$G$91</f>
        <v>-2.8977668519845845</v>
      </c>
      <c r="H64">
        <f>$G$92</f>
        <v>3.6645076049257583</v>
      </c>
      <c r="I64">
        <f>$E$87</f>
        <v>0.38337037647058675</v>
      </c>
      <c r="J64">
        <f t="shared" si="2"/>
        <v>0.49030504092685262</v>
      </c>
      <c r="O64">
        <f t="shared" si="3"/>
        <v>1.0049272087622065</v>
      </c>
      <c r="Y64" s="5"/>
    </row>
    <row r="65" spans="2:25" x14ac:dyDescent="0.25">
      <c r="B65" s="1">
        <v>65</v>
      </c>
      <c r="C65">
        <v>341.05130000000003</v>
      </c>
      <c r="D65">
        <v>342.94433600000002</v>
      </c>
      <c r="E65" s="5">
        <f t="shared" si="0"/>
        <v>1.8930359999999951</v>
      </c>
      <c r="F65">
        <f t="shared" si="4"/>
        <v>341.99781800000005</v>
      </c>
      <c r="G65">
        <f>$G$91</f>
        <v>-2.8977668519845845</v>
      </c>
      <c r="H65">
        <f>$G$92</f>
        <v>3.6645076049257583</v>
      </c>
      <c r="I65">
        <f>$E$87</f>
        <v>0.38337037647058675</v>
      </c>
      <c r="J65">
        <f t="shared" si="2"/>
        <v>0.55199512028097619</v>
      </c>
      <c r="O65">
        <f t="shared" si="3"/>
        <v>1.0055505901898043</v>
      </c>
      <c r="Y65" s="5"/>
    </row>
    <row r="66" spans="2:25" x14ac:dyDescent="0.25">
      <c r="B66" s="1">
        <v>66</v>
      </c>
      <c r="C66">
        <v>341.03375199999999</v>
      </c>
      <c r="D66">
        <v>342.94189499999999</v>
      </c>
      <c r="E66" s="5">
        <f t="shared" ref="E66:E85" si="5">D66-C66</f>
        <v>1.9081429999999955</v>
      </c>
      <c r="F66">
        <f t="shared" si="4"/>
        <v>341.98782349999999</v>
      </c>
      <c r="G66">
        <f>$G$91</f>
        <v>-2.8977668519845845</v>
      </c>
      <c r="H66">
        <f>$G$92</f>
        <v>3.6645076049257583</v>
      </c>
      <c r="I66">
        <f>$E$87</f>
        <v>0.38337037647058675</v>
      </c>
      <c r="J66">
        <f t="shared" ref="J66:J86" si="6">(E66/D66)*100</f>
        <v>0.55640416870035536</v>
      </c>
      <c r="O66">
        <f t="shared" si="3"/>
        <v>1.0055951734654112</v>
      </c>
      <c r="Y66" s="5"/>
    </row>
    <row r="67" spans="2:25" x14ac:dyDescent="0.25">
      <c r="B67" s="1">
        <v>67</v>
      </c>
      <c r="C67">
        <v>340.90554800000001</v>
      </c>
      <c r="D67">
        <v>343.25216699999999</v>
      </c>
      <c r="E67" s="5">
        <f t="shared" si="5"/>
        <v>2.3466189999999756</v>
      </c>
      <c r="F67">
        <f t="shared" si="4"/>
        <v>342.07885750000003</v>
      </c>
      <c r="G67">
        <f>$G$91</f>
        <v>-2.8977668519845845</v>
      </c>
      <c r="H67">
        <f>$G$92</f>
        <v>3.6645076049257583</v>
      </c>
      <c r="I67">
        <f>$E$87</f>
        <v>0.38337037647058675</v>
      </c>
      <c r="J67">
        <f t="shared" si="6"/>
        <v>0.6836428799588542</v>
      </c>
      <c r="O67">
        <f t="shared" ref="O67:O86" si="7">D67/C67</f>
        <v>1.0068834872702042</v>
      </c>
      <c r="Y67" s="5"/>
    </row>
    <row r="68" spans="2:25" s="10" customFormat="1" x14ac:dyDescent="0.25">
      <c r="B68" s="1">
        <v>68</v>
      </c>
      <c r="C68" s="10">
        <v>341.08904999999999</v>
      </c>
      <c r="D68" s="10">
        <v>342.78616299999999</v>
      </c>
      <c r="E68" s="5">
        <f t="shared" si="5"/>
        <v>1.6971130000000016</v>
      </c>
      <c r="F68">
        <f t="shared" si="4"/>
        <v>341.93760650000002</v>
      </c>
      <c r="G68">
        <f>$G$91</f>
        <v>-2.8977668519845845</v>
      </c>
      <c r="H68">
        <f>$G$92</f>
        <v>3.6645076049257583</v>
      </c>
      <c r="I68">
        <f>$E$87</f>
        <v>0.38337037647058675</v>
      </c>
      <c r="J68">
        <f t="shared" si="6"/>
        <v>0.49509378825189093</v>
      </c>
      <c r="O68">
        <f t="shared" si="7"/>
        <v>1.004975571628582</v>
      </c>
      <c r="Y68" s="2"/>
    </row>
    <row r="69" spans="2:25" s="10" customFormat="1" x14ac:dyDescent="0.25">
      <c r="B69" s="1">
        <v>69</v>
      </c>
      <c r="C69" s="10">
        <v>405.714111</v>
      </c>
      <c r="D69" s="10">
        <v>406.48599200000001</v>
      </c>
      <c r="E69" s="5">
        <f t="shared" si="5"/>
        <v>0.77188100000000759</v>
      </c>
      <c r="F69">
        <f t="shared" si="4"/>
        <v>406.10005150000001</v>
      </c>
      <c r="G69">
        <f>$G$91</f>
        <v>-2.8977668519845845</v>
      </c>
      <c r="H69">
        <f>$G$92</f>
        <v>3.6645076049257583</v>
      </c>
      <c r="I69">
        <f>$E$87</f>
        <v>0.38337037647058675</v>
      </c>
      <c r="J69">
        <f t="shared" si="6"/>
        <v>0.18989116850058821</v>
      </c>
      <c r="O69">
        <f t="shared" si="7"/>
        <v>1.0019025244108406</v>
      </c>
      <c r="Y69" s="2"/>
    </row>
    <row r="70" spans="2:25" s="10" customFormat="1" x14ac:dyDescent="0.25">
      <c r="B70" s="1">
        <v>70</v>
      </c>
      <c r="C70" s="10">
        <v>405.389679</v>
      </c>
      <c r="D70" s="10">
        <v>406.92990099999997</v>
      </c>
      <c r="E70" s="5">
        <f t="shared" si="5"/>
        <v>1.5402219999999716</v>
      </c>
      <c r="F70">
        <f t="shared" si="4"/>
        <v>406.15978999999999</v>
      </c>
      <c r="G70">
        <f>$G$91</f>
        <v>-2.8977668519845845</v>
      </c>
      <c r="H70">
        <f>$G$92</f>
        <v>3.6645076049257583</v>
      </c>
      <c r="I70">
        <f>$E$87</f>
        <v>0.38337037647058675</v>
      </c>
      <c r="J70">
        <f t="shared" si="6"/>
        <v>0.37849811385572568</v>
      </c>
      <c r="O70">
        <f t="shared" si="7"/>
        <v>1.0037993616507439</v>
      </c>
      <c r="Y70" s="2"/>
    </row>
    <row r="71" spans="2:25" s="10" customFormat="1" x14ac:dyDescent="0.25">
      <c r="B71" s="1">
        <v>71</v>
      </c>
      <c r="C71" s="10">
        <v>405.57705700000002</v>
      </c>
      <c r="D71" s="10">
        <v>406.96264600000001</v>
      </c>
      <c r="E71" s="5">
        <f t="shared" si="5"/>
        <v>1.3855889999999818</v>
      </c>
      <c r="F71">
        <f t="shared" si="4"/>
        <v>406.26985150000002</v>
      </c>
      <c r="G71">
        <f>$G$91</f>
        <v>-2.8977668519845845</v>
      </c>
      <c r="H71">
        <f>$G$92</f>
        <v>3.6645076049257583</v>
      </c>
      <c r="I71">
        <f>$E$87</f>
        <v>0.38337037647058675</v>
      </c>
      <c r="J71">
        <f t="shared" si="6"/>
        <v>0.34047080576529909</v>
      </c>
      <c r="O71">
        <f t="shared" si="7"/>
        <v>1.0034163396969469</v>
      </c>
      <c r="Y71" s="2"/>
    </row>
    <row r="72" spans="2:25" s="10" customFormat="1" x14ac:dyDescent="0.25">
      <c r="B72" s="1">
        <v>72</v>
      </c>
      <c r="C72" s="10">
        <v>405.87841800000001</v>
      </c>
      <c r="D72" s="10">
        <v>406.31707799999998</v>
      </c>
      <c r="E72" s="5">
        <f t="shared" si="5"/>
        <v>0.4386599999999703</v>
      </c>
      <c r="F72">
        <f t="shared" si="4"/>
        <v>406.09774800000002</v>
      </c>
      <c r="G72">
        <f>$G$91</f>
        <v>-2.8977668519845845</v>
      </c>
      <c r="H72">
        <f>$G$92</f>
        <v>3.6645076049257583</v>
      </c>
      <c r="I72">
        <f>$E$87</f>
        <v>0.38337037647058675</v>
      </c>
      <c r="J72">
        <f t="shared" si="6"/>
        <v>0.10796002032677798</v>
      </c>
      <c r="O72">
        <f t="shared" si="7"/>
        <v>1.0010807669995401</v>
      </c>
      <c r="Y72" s="2"/>
    </row>
    <row r="73" spans="2:25" s="10" customFormat="1" x14ac:dyDescent="0.25">
      <c r="B73" s="1">
        <v>73</v>
      </c>
      <c r="C73" s="10">
        <v>405.77194200000002</v>
      </c>
      <c r="D73" s="10">
        <v>406.45541400000002</v>
      </c>
      <c r="E73" s="5">
        <f t="shared" si="5"/>
        <v>0.68347199999999475</v>
      </c>
      <c r="F73">
        <f t="shared" si="4"/>
        <v>406.11367800000005</v>
      </c>
      <c r="G73">
        <f>$G$91</f>
        <v>-2.8977668519845845</v>
      </c>
      <c r="H73">
        <f>$G$92</f>
        <v>3.6645076049257583</v>
      </c>
      <c r="I73">
        <f>$E$87</f>
        <v>0.38337037647058675</v>
      </c>
      <c r="J73">
        <f t="shared" si="6"/>
        <v>0.16815423696139886</v>
      </c>
      <c r="O73">
        <f t="shared" si="7"/>
        <v>1.0016843747170669</v>
      </c>
      <c r="Y73" s="2"/>
    </row>
    <row r="74" spans="2:25" s="10" customFormat="1" x14ac:dyDescent="0.25">
      <c r="B74" s="1">
        <v>74</v>
      </c>
      <c r="C74" s="10">
        <v>405.04629499999999</v>
      </c>
      <c r="D74" s="10">
        <v>406.71481299999999</v>
      </c>
      <c r="E74" s="5">
        <f t="shared" si="5"/>
        <v>1.6685180000000059</v>
      </c>
      <c r="F74">
        <f t="shared" si="4"/>
        <v>405.88055399999996</v>
      </c>
      <c r="G74">
        <f t="shared" ref="G74:G85" si="8">$G$91</f>
        <v>-2.8977668519845845</v>
      </c>
      <c r="H74">
        <f>$G$92</f>
        <v>3.6645076049257583</v>
      </c>
      <c r="I74">
        <f>$E$87</f>
        <v>0.38337037647058675</v>
      </c>
      <c r="J74">
        <f t="shared" si="6"/>
        <v>0.41024274176116765</v>
      </c>
      <c r="O74">
        <f t="shared" si="7"/>
        <v>1.0041193266562283</v>
      </c>
      <c r="Y74" s="2"/>
    </row>
    <row r="75" spans="2:25" s="10" customFormat="1" x14ac:dyDescent="0.25">
      <c r="B75" s="1">
        <v>75</v>
      </c>
      <c r="C75" s="10">
        <v>405.35647599999999</v>
      </c>
      <c r="D75" s="10">
        <v>406.55737299999998</v>
      </c>
      <c r="E75" s="5">
        <f t="shared" si="5"/>
        <v>1.2008969999999977</v>
      </c>
      <c r="F75">
        <f t="shared" si="4"/>
        <v>405.95692450000001</v>
      </c>
      <c r="G75">
        <f t="shared" si="8"/>
        <v>-2.8977668519845845</v>
      </c>
      <c r="H75">
        <f t="shared" ref="H75:H85" si="9">$G$92</f>
        <v>3.6645076049257583</v>
      </c>
      <c r="I75">
        <f>$E$87</f>
        <v>0.38337037647058675</v>
      </c>
      <c r="J75">
        <f t="shared" si="6"/>
        <v>0.2953819263290049</v>
      </c>
      <c r="O75">
        <f t="shared" si="7"/>
        <v>1.0029625701600977</v>
      </c>
      <c r="Y75" s="2"/>
    </row>
    <row r="76" spans="2:25" s="10" customFormat="1" x14ac:dyDescent="0.25">
      <c r="B76" s="1">
        <v>76</v>
      </c>
      <c r="C76" s="10">
        <v>404.92675800000001</v>
      </c>
      <c r="D76" s="10">
        <v>406.29394500000001</v>
      </c>
      <c r="E76" s="5">
        <f t="shared" si="5"/>
        <v>1.3671870000000013</v>
      </c>
      <c r="F76">
        <f t="shared" si="4"/>
        <v>405.61035149999998</v>
      </c>
      <c r="G76">
        <f t="shared" si="8"/>
        <v>-2.8977668519845845</v>
      </c>
      <c r="H76">
        <f t="shared" si="9"/>
        <v>3.6645076049257583</v>
      </c>
      <c r="I76">
        <f t="shared" ref="I76:I85" si="10">$E$87</f>
        <v>0.38337037647058675</v>
      </c>
      <c r="J76">
        <f t="shared" si="6"/>
        <v>0.33650193827033315</v>
      </c>
      <c r="O76">
        <f t="shared" si="7"/>
        <v>1.0033763809701111</v>
      </c>
      <c r="Y76" s="2"/>
    </row>
    <row r="77" spans="2:25" s="10" customFormat="1" x14ac:dyDescent="0.25">
      <c r="B77" s="1">
        <v>77</v>
      </c>
      <c r="C77" s="10">
        <v>405.023956</v>
      </c>
      <c r="D77" s="10">
        <v>406.18450899999999</v>
      </c>
      <c r="E77" s="5">
        <f t="shared" si="5"/>
        <v>1.1605529999999931</v>
      </c>
      <c r="F77">
        <f t="shared" si="4"/>
        <v>405.60423249999997</v>
      </c>
      <c r="G77">
        <f t="shared" si="8"/>
        <v>-2.8977668519845845</v>
      </c>
      <c r="H77">
        <f t="shared" si="9"/>
        <v>3.6645076049257583</v>
      </c>
      <c r="I77">
        <f t="shared" si="10"/>
        <v>0.38337037647058675</v>
      </c>
      <c r="J77">
        <f t="shared" si="6"/>
        <v>0.28572064524498969</v>
      </c>
      <c r="O77">
        <f t="shared" si="7"/>
        <v>1.0028653934731702</v>
      </c>
      <c r="Y77" s="2"/>
    </row>
    <row r="78" spans="2:25" s="10" customFormat="1" x14ac:dyDescent="0.25">
      <c r="B78" s="1">
        <v>78</v>
      </c>
      <c r="C78" s="10">
        <v>301.72579999999999</v>
      </c>
      <c r="D78" s="10">
        <v>303.33993500000003</v>
      </c>
      <c r="E78" s="5">
        <f t="shared" si="5"/>
        <v>1.614135000000033</v>
      </c>
      <c r="F78">
        <f t="shared" si="4"/>
        <v>302.53286750000001</v>
      </c>
      <c r="G78">
        <f t="shared" si="8"/>
        <v>-2.8977668519845845</v>
      </c>
      <c r="H78">
        <f t="shared" si="9"/>
        <v>3.6645076049257583</v>
      </c>
      <c r="I78">
        <f t="shared" si="10"/>
        <v>0.38337037647058675</v>
      </c>
      <c r="J78">
        <f t="shared" si="6"/>
        <v>0.53212083664487919</v>
      </c>
      <c r="O78">
        <f t="shared" si="7"/>
        <v>1.0053496751023612</v>
      </c>
      <c r="Y78" s="2"/>
    </row>
    <row r="79" spans="2:25" s="10" customFormat="1" x14ac:dyDescent="0.25">
      <c r="B79" s="1">
        <v>79</v>
      </c>
      <c r="C79" s="10">
        <v>301.671448</v>
      </c>
      <c r="D79" s="10">
        <v>303.63845800000001</v>
      </c>
      <c r="E79" s="5">
        <f t="shared" si="5"/>
        <v>1.9670100000000161</v>
      </c>
      <c r="F79">
        <f t="shared" si="4"/>
        <v>302.65495299999998</v>
      </c>
      <c r="G79">
        <f t="shared" si="8"/>
        <v>-2.8977668519845845</v>
      </c>
      <c r="H79">
        <f t="shared" si="9"/>
        <v>3.6645076049257583</v>
      </c>
      <c r="I79">
        <f t="shared" si="10"/>
        <v>0.38337037647058675</v>
      </c>
      <c r="J79">
        <f t="shared" si="6"/>
        <v>0.64781319631125778</v>
      </c>
      <c r="O79">
        <f t="shared" si="7"/>
        <v>1.0065203717920299</v>
      </c>
      <c r="Y79" s="2"/>
    </row>
    <row r="80" spans="2:25" s="10" customFormat="1" x14ac:dyDescent="0.25">
      <c r="B80" s="1">
        <v>80</v>
      </c>
      <c r="C80" s="10">
        <v>301.60205100000002</v>
      </c>
      <c r="D80" s="10">
        <v>303.81640599999997</v>
      </c>
      <c r="E80" s="5">
        <f t="shared" si="5"/>
        <v>2.214354999999955</v>
      </c>
      <c r="F80">
        <f t="shared" si="4"/>
        <v>302.70922849999999</v>
      </c>
      <c r="G80">
        <f t="shared" si="8"/>
        <v>-2.8977668519845845</v>
      </c>
      <c r="H80">
        <f t="shared" si="9"/>
        <v>3.6645076049257583</v>
      </c>
      <c r="I80">
        <f t="shared" si="10"/>
        <v>0.38337037647058675</v>
      </c>
      <c r="J80">
        <f t="shared" si="6"/>
        <v>0.72884642049249815</v>
      </c>
      <c r="O80">
        <f t="shared" si="7"/>
        <v>1.0073419759337112</v>
      </c>
      <c r="Y80" s="2"/>
    </row>
    <row r="81" spans="1:33" s="10" customFormat="1" x14ac:dyDescent="0.25">
      <c r="B81" s="1">
        <v>81</v>
      </c>
      <c r="C81" s="10">
        <v>301.78994799999998</v>
      </c>
      <c r="D81" s="10">
        <v>302.87756300000001</v>
      </c>
      <c r="E81" s="5">
        <f t="shared" si="5"/>
        <v>1.087615000000028</v>
      </c>
      <c r="F81">
        <f t="shared" si="4"/>
        <v>302.3337555</v>
      </c>
      <c r="G81">
        <f t="shared" si="8"/>
        <v>-2.8977668519845845</v>
      </c>
      <c r="H81">
        <f t="shared" si="9"/>
        <v>3.6645076049257583</v>
      </c>
      <c r="I81">
        <f t="shared" si="10"/>
        <v>0.38337037647058675</v>
      </c>
      <c r="J81">
        <f t="shared" si="6"/>
        <v>0.35909394846789228</v>
      </c>
      <c r="O81">
        <f t="shared" si="7"/>
        <v>1.0036038808025509</v>
      </c>
      <c r="Y81" s="2"/>
    </row>
    <row r="82" spans="1:33" s="10" customFormat="1" x14ac:dyDescent="0.25">
      <c r="B82" s="1">
        <v>82</v>
      </c>
      <c r="C82" s="10">
        <v>301.778412</v>
      </c>
      <c r="D82" s="10">
        <v>303.18832400000002</v>
      </c>
      <c r="E82" s="5">
        <f t="shared" si="5"/>
        <v>1.4099120000000198</v>
      </c>
      <c r="F82">
        <f t="shared" si="4"/>
        <v>302.48336800000004</v>
      </c>
      <c r="G82">
        <f t="shared" si="8"/>
        <v>-2.8977668519845845</v>
      </c>
      <c r="H82">
        <f t="shared" si="9"/>
        <v>3.6645076049257583</v>
      </c>
      <c r="I82">
        <f t="shared" si="10"/>
        <v>0.38337037647058675</v>
      </c>
      <c r="J82">
        <f t="shared" si="6"/>
        <v>0.46502846197996062</v>
      </c>
      <c r="O82">
        <f t="shared" si="7"/>
        <v>1.0046720107997653</v>
      </c>
      <c r="Y82" s="2"/>
    </row>
    <row r="83" spans="1:33" s="10" customFormat="1" x14ac:dyDescent="0.25">
      <c r="B83" s="1">
        <v>83</v>
      </c>
      <c r="C83" s="10">
        <v>301.29379299999999</v>
      </c>
      <c r="D83" s="10">
        <v>303.26440400000001</v>
      </c>
      <c r="E83" s="5">
        <f t="shared" si="5"/>
        <v>1.9706110000000194</v>
      </c>
      <c r="F83">
        <f t="shared" si="4"/>
        <v>302.27909850000003</v>
      </c>
      <c r="G83">
        <f t="shared" si="8"/>
        <v>-2.8977668519845845</v>
      </c>
      <c r="H83">
        <f t="shared" si="9"/>
        <v>3.6645076049257583</v>
      </c>
      <c r="I83">
        <f t="shared" si="10"/>
        <v>0.38337037647058675</v>
      </c>
      <c r="J83">
        <f t="shared" si="6"/>
        <v>0.64979963820614417</v>
      </c>
      <c r="O83">
        <f t="shared" si="7"/>
        <v>1.0065404965046858</v>
      </c>
      <c r="Y83" s="2"/>
    </row>
    <row r="84" spans="1:33" s="10" customFormat="1" x14ac:dyDescent="0.25">
      <c r="B84" s="1">
        <v>84</v>
      </c>
      <c r="C84" s="10">
        <v>301.388397</v>
      </c>
      <c r="D84" s="10">
        <v>304.33670000000001</v>
      </c>
      <c r="E84" s="5">
        <f t="shared" si="5"/>
        <v>2.9483030000000099</v>
      </c>
      <c r="F84">
        <f t="shared" si="4"/>
        <v>302.8625485</v>
      </c>
      <c r="G84">
        <f t="shared" si="8"/>
        <v>-2.8977668519845845</v>
      </c>
      <c r="H84">
        <f t="shared" si="9"/>
        <v>3.6645076049257583</v>
      </c>
      <c r="I84">
        <f t="shared" si="10"/>
        <v>0.38337037647058675</v>
      </c>
      <c r="J84">
        <f t="shared" si="6"/>
        <v>0.96876354379869734</v>
      </c>
      <c r="O84">
        <f t="shared" si="7"/>
        <v>1.0097824037997056</v>
      </c>
      <c r="Y84" s="2"/>
    </row>
    <row r="85" spans="1:33" x14ac:dyDescent="0.25">
      <c r="B85" s="1">
        <v>85</v>
      </c>
      <c r="C85">
        <v>301.07409699999999</v>
      </c>
      <c r="D85">
        <v>304.008759</v>
      </c>
      <c r="E85" s="5">
        <f t="shared" si="5"/>
        <v>2.934662000000003</v>
      </c>
      <c r="F85">
        <f t="shared" si="4"/>
        <v>302.541428</v>
      </c>
      <c r="G85">
        <f t="shared" si="8"/>
        <v>-2.8977668519845845</v>
      </c>
      <c r="H85">
        <f t="shared" si="9"/>
        <v>3.6645076049257583</v>
      </c>
      <c r="I85">
        <f t="shared" si="10"/>
        <v>0.38337037647058675</v>
      </c>
      <c r="J85">
        <f t="shared" si="6"/>
        <v>0.96532152877871624</v>
      </c>
      <c r="O85">
        <f t="shared" si="7"/>
        <v>1.0097473081518533</v>
      </c>
      <c r="Y85" s="5"/>
    </row>
    <row r="86" spans="1:33" x14ac:dyDescent="0.25">
      <c r="B86" s="1">
        <v>86</v>
      </c>
      <c r="C86">
        <v>301.20556599999998</v>
      </c>
      <c r="D86">
        <v>303.67666600000001</v>
      </c>
      <c r="E86" s="5">
        <f>D86-C86</f>
        <v>2.4711000000000354</v>
      </c>
      <c r="F86">
        <f t="shared" si="4"/>
        <v>302.44111599999997</v>
      </c>
      <c r="G86">
        <f>$G$91</f>
        <v>-2.8977668519845845</v>
      </c>
      <c r="H86">
        <f>$G$92</f>
        <v>3.6645076049257583</v>
      </c>
      <c r="I86">
        <f>$E$87</f>
        <v>0.38337037647058675</v>
      </c>
      <c r="J86" s="18">
        <f t="shared" si="6"/>
        <v>0.81372732141363657</v>
      </c>
      <c r="O86">
        <f t="shared" si="7"/>
        <v>1.0082040316612211</v>
      </c>
      <c r="Y86" s="5"/>
    </row>
    <row r="87" spans="1:33" s="9" customFormat="1" x14ac:dyDescent="0.25">
      <c r="B87" s="9">
        <f>COUNT(B2:B86)</f>
        <v>85</v>
      </c>
      <c r="E87" s="14">
        <f>AVERAGE(E2:E86)</f>
        <v>0.38337037647058675</v>
      </c>
      <c r="F87" s="9" t="s">
        <v>0</v>
      </c>
      <c r="J87"/>
    </row>
    <row r="88" spans="1:33" x14ac:dyDescent="0.25">
      <c r="A88" s="2"/>
      <c r="E88" s="2">
        <f>STDEV(E2:E86)</f>
        <v>1.6740496063546793</v>
      </c>
      <c r="F88" t="s">
        <v>1</v>
      </c>
      <c r="G88" s="10"/>
      <c r="H88" s="10"/>
    </row>
    <row r="90" spans="1:33" ht="15.75" thickBot="1" x14ac:dyDescent="0.3">
      <c r="F90" t="s">
        <v>4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F91" s="7" t="s">
        <v>2</v>
      </c>
      <c r="G91" s="3">
        <f>E87-(1.96*E88)</f>
        <v>-2.8977668519845845</v>
      </c>
      <c r="H91" t="s">
        <v>17</v>
      </c>
      <c r="I91" s="1" t="s">
        <v>24</v>
      </c>
      <c r="J91" s="15">
        <f>E88/E87</f>
        <v>4.3666639602319846</v>
      </c>
      <c r="K91">
        <f>J91*1+0</f>
        <v>4.3666639602319846</v>
      </c>
      <c r="L91">
        <f>E87/800</f>
        <v>4.7921297058823345E-4</v>
      </c>
      <c r="M91" t="s">
        <v>25</v>
      </c>
      <c r="N91">
        <f>Q98</f>
        <v>0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5.75" thickBot="1" x14ac:dyDescent="0.3">
      <c r="F92" s="8" t="s">
        <v>3</v>
      </c>
      <c r="G92" s="4">
        <f>E87+(1.96*E88)</f>
        <v>3.6645076049257583</v>
      </c>
      <c r="H92" t="s">
        <v>18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x14ac:dyDescent="0.25"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x14ac:dyDescent="0.25">
      <c r="F94" t="s">
        <v>7</v>
      </c>
      <c r="P94">
        <f>(G91-G92)/2</f>
        <v>-3.2811372284551714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25">
      <c r="F95" s="11" t="s">
        <v>8</v>
      </c>
      <c r="G95">
        <f>((E88)^2)/B87</f>
        <v>3.2969906876897138E-2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x14ac:dyDescent="0.25">
      <c r="F96" s="11" t="s">
        <v>9</v>
      </c>
      <c r="G96">
        <f>((E88)^2)/(2*(B87-1))</f>
        <v>1.6681202884144385E-2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F97" s="12" t="s">
        <v>10</v>
      </c>
      <c r="G97" s="10" t="s">
        <v>11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E98" s="11" t="s">
        <v>14</v>
      </c>
      <c r="F98" s="12" t="s">
        <v>12</v>
      </c>
      <c r="G98" s="10">
        <f>E88/(SQRT(B87))</f>
        <v>0.18157617375883087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.75" thickBot="1" x14ac:dyDescent="0.3">
      <c r="F99" s="13" t="s">
        <v>21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ht="15" customHeight="1" x14ac:dyDescent="0.25">
      <c r="F100" s="21" t="s">
        <v>15</v>
      </c>
      <c r="G100" s="3">
        <f>E87+(1.984*G98)</f>
        <v>0.74361750520810721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ht="15.75" thickBot="1" x14ac:dyDescent="0.3">
      <c r="F101" s="22"/>
      <c r="G101" s="4">
        <f>E87-(1.984*G98)</f>
        <v>2.3123247733066288E-2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F102" s="23" t="s">
        <v>13</v>
      </c>
      <c r="G102" s="25">
        <f>1.71*G98</f>
        <v>0.31049525712760079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ht="15.75" thickBot="1" x14ac:dyDescent="0.3">
      <c r="F103" s="24"/>
      <c r="G103" s="26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E104" t="s">
        <v>17</v>
      </c>
      <c r="F104" s="27" t="s">
        <v>16</v>
      </c>
      <c r="G104" s="3">
        <f>G91-(1.984*G102)</f>
        <v>-3.5137894421257445</v>
      </c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ht="15.75" thickBot="1" x14ac:dyDescent="0.3">
      <c r="F105" s="28"/>
      <c r="G105" s="4">
        <f>G91+(1.984*G102)</f>
        <v>-2.2817442618434245</v>
      </c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E106" t="s">
        <v>18</v>
      </c>
      <c r="F106" s="27" t="s">
        <v>19</v>
      </c>
      <c r="G106" s="3">
        <f>G92-(1.984*G102)</f>
        <v>3.0484850147845983</v>
      </c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ht="15.75" thickBot="1" x14ac:dyDescent="0.3">
      <c r="F107" s="28"/>
      <c r="G107" s="4">
        <f>G92+(1.984*G102)</f>
        <v>4.2805301950669179</v>
      </c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0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0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17"/>
      <c r="G113" s="17"/>
      <c r="H113" s="17"/>
      <c r="I113" s="17"/>
      <c r="J113" s="17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17"/>
      <c r="G114" s="17"/>
      <c r="H114" s="17"/>
      <c r="I114" s="17"/>
      <c r="J114" s="17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17"/>
      <c r="G117" s="17"/>
      <c r="H117" s="17"/>
      <c r="I117" s="17"/>
      <c r="J117" s="17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17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3:33" x14ac:dyDescent="0.25"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3:33" x14ac:dyDescent="0.25"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21:33" x14ac:dyDescent="0.25"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spans="21:33" x14ac:dyDescent="0.25"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spans="21:33" x14ac:dyDescent="0.25">
      <c r="AD131" s="10"/>
      <c r="AE131" s="10"/>
    </row>
  </sheetData>
  <mergeCells count="6">
    <mergeCell ref="F100:F101"/>
    <mergeCell ref="F102:F103"/>
    <mergeCell ref="G102:G103"/>
    <mergeCell ref="F104:F105"/>
    <mergeCell ref="F106:F107"/>
    <mergeCell ref="F109:F110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2016-11-14T14:01:51Z</dcterms:modified>
</cp:coreProperties>
</file>